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1.10.2022" sheetId="1" r:id="rId1"/>
    <sheet name="Лист1" sheetId="2" r:id="rId2"/>
    <sheet name="Лист2" sheetId="3" r:id="rId3"/>
    <sheet name="Лист3" sheetId="4" r:id="rId4"/>
  </sheets>
  <definedNames>
    <definedName name="_GoBack" localSheetId="0">#REF!</definedName>
    <definedName name="Par1414" localSheetId="0">#REF!</definedName>
    <definedName name="_xlnm.Print_Titles" localSheetId="0">'01.10.2022'!$8:$8</definedName>
    <definedName name="_xlnm.Print_Area" localSheetId="0">'01.10.2022'!$A$1:$S$91</definedName>
  </definedNames>
  <calcPr calcId="145621"/>
  <fileRecoveryPr repairLoad="1"/>
</workbook>
</file>

<file path=xl/calcChain.xml><?xml version="1.0" encoding="utf-8"?>
<calcChain xmlns="http://schemas.openxmlformats.org/spreadsheetml/2006/main">
  <c r="F10" i="1" l="1"/>
  <c r="D91" i="1" l="1"/>
  <c r="F27" i="1"/>
  <c r="D53" i="1"/>
  <c r="F83" i="1" l="1"/>
  <c r="J10" i="1" l="1"/>
  <c r="E10" i="1" s="1"/>
  <c r="E19" i="1" s="1"/>
  <c r="D11" i="1"/>
  <c r="D13" i="1"/>
  <c r="D15" i="1"/>
  <c r="E15" i="1"/>
  <c r="E13" i="1"/>
  <c r="E11" i="1"/>
  <c r="F11" i="1" s="1"/>
  <c r="F17" i="1"/>
  <c r="D17" i="1"/>
  <c r="F13" i="1"/>
  <c r="F15" i="1" l="1"/>
  <c r="E88" i="1" l="1"/>
  <c r="D88" i="1"/>
  <c r="E43" i="1" l="1"/>
  <c r="D43" i="1"/>
  <c r="G29" i="1" l="1"/>
  <c r="H29" i="1"/>
  <c r="I29" i="1"/>
  <c r="J29" i="1"/>
  <c r="K29" i="1"/>
  <c r="L29" i="1"/>
  <c r="M29" i="1"/>
  <c r="N29" i="1"/>
  <c r="D25" i="1"/>
  <c r="F86" i="1" l="1"/>
  <c r="F22" i="1"/>
  <c r="K90" i="1" l="1"/>
  <c r="G90" i="1"/>
  <c r="F88" i="1"/>
  <c r="N85" i="1"/>
  <c r="N90" i="1" s="1"/>
  <c r="M85" i="1"/>
  <c r="L85" i="1"/>
  <c r="K85" i="1"/>
  <c r="J85" i="1"/>
  <c r="I85" i="1"/>
  <c r="H85" i="1"/>
  <c r="G85" i="1"/>
  <c r="E85" i="1"/>
  <c r="E83" i="1"/>
  <c r="E81" i="1" s="1"/>
  <c r="D83" i="1"/>
  <c r="D81" i="1" s="1"/>
  <c r="N81" i="1"/>
  <c r="M81" i="1"/>
  <c r="L81" i="1"/>
  <c r="K81" i="1"/>
  <c r="J81" i="1"/>
  <c r="I81" i="1"/>
  <c r="H81" i="1"/>
  <c r="G81" i="1"/>
  <c r="F81" i="1"/>
  <c r="F69" i="1"/>
  <c r="F68" i="1" s="1"/>
  <c r="N68" i="1"/>
  <c r="M68" i="1"/>
  <c r="M71" i="1" s="1"/>
  <c r="L68" i="1"/>
  <c r="L71" i="1" s="1"/>
  <c r="K68" i="1"/>
  <c r="J68" i="1"/>
  <c r="I68" i="1"/>
  <c r="H68" i="1"/>
  <c r="G68" i="1"/>
  <c r="E68" i="1"/>
  <c r="D68" i="1"/>
  <c r="E64" i="1"/>
  <c r="D64" i="1"/>
  <c r="E62" i="1"/>
  <c r="D62" i="1"/>
  <c r="E60" i="1"/>
  <c r="D60" i="1"/>
  <c r="E58" i="1"/>
  <c r="D58" i="1"/>
  <c r="J57" i="1"/>
  <c r="I57" i="1"/>
  <c r="E53" i="1"/>
  <c r="F53" i="1" s="1"/>
  <c r="N52" i="1"/>
  <c r="N71" i="1" s="1"/>
  <c r="M52" i="1"/>
  <c r="L52" i="1"/>
  <c r="K52" i="1"/>
  <c r="K71" i="1" s="1"/>
  <c r="J52" i="1"/>
  <c r="I52" i="1"/>
  <c r="H52" i="1"/>
  <c r="E52" i="1" s="1"/>
  <c r="G52" i="1"/>
  <c r="G71" i="1" s="1"/>
  <c r="D52" i="1"/>
  <c r="E46" i="1"/>
  <c r="D46" i="1"/>
  <c r="D45" i="1" s="1"/>
  <c r="N45" i="1"/>
  <c r="M45" i="1"/>
  <c r="L45" i="1"/>
  <c r="L50" i="1" s="1"/>
  <c r="K45" i="1"/>
  <c r="K50" i="1" s="1"/>
  <c r="J45" i="1"/>
  <c r="I45" i="1"/>
  <c r="H45" i="1"/>
  <c r="G45" i="1"/>
  <c r="F43" i="1"/>
  <c r="E39" i="1"/>
  <c r="E38" i="1" s="1"/>
  <c r="D39" i="1"/>
  <c r="D38" i="1" s="1"/>
  <c r="J38" i="1"/>
  <c r="I38" i="1"/>
  <c r="I50" i="1" s="1"/>
  <c r="D36" i="1"/>
  <c r="F36" i="1" s="1"/>
  <c r="F34" i="1"/>
  <c r="E32" i="1"/>
  <c r="E29" i="1" s="1"/>
  <c r="F30" i="1"/>
  <c r="E30" i="1"/>
  <c r="D30" i="1"/>
  <c r="M50" i="1"/>
  <c r="H50" i="1"/>
  <c r="G50" i="1"/>
  <c r="E25" i="1"/>
  <c r="F25" i="1" s="1"/>
  <c r="D24" i="1"/>
  <c r="N24" i="1"/>
  <c r="M24" i="1"/>
  <c r="L24" i="1"/>
  <c r="L27" i="1" s="1"/>
  <c r="K24" i="1"/>
  <c r="J24" i="1"/>
  <c r="I24" i="1"/>
  <c r="H24" i="1"/>
  <c r="H27" i="1" s="1"/>
  <c r="G24" i="1"/>
  <c r="N21" i="1"/>
  <c r="M21" i="1"/>
  <c r="M27" i="1" s="1"/>
  <c r="L21" i="1"/>
  <c r="K21" i="1"/>
  <c r="J21" i="1"/>
  <c r="I21" i="1"/>
  <c r="H21" i="1"/>
  <c r="G21" i="1"/>
  <c r="F21" i="1"/>
  <c r="E21" i="1"/>
  <c r="D21" i="1"/>
  <c r="N10" i="1"/>
  <c r="N19" i="1" s="1"/>
  <c r="M10" i="1"/>
  <c r="M19" i="1" s="1"/>
  <c r="L10" i="1"/>
  <c r="L19" i="1" s="1"/>
  <c r="K10" i="1"/>
  <c r="K19" i="1" s="1"/>
  <c r="J19" i="1"/>
  <c r="I10" i="1"/>
  <c r="H10" i="1"/>
  <c r="H19" i="1" s="1"/>
  <c r="G10" i="1"/>
  <c r="G19" i="1" s="1"/>
  <c r="J90" i="1" l="1"/>
  <c r="F64" i="1"/>
  <c r="D57" i="1"/>
  <c r="D71" i="1" s="1"/>
  <c r="F60" i="1"/>
  <c r="I71" i="1"/>
  <c r="F52" i="1"/>
  <c r="H71" i="1"/>
  <c r="I19" i="1"/>
  <c r="D10" i="1"/>
  <c r="D19" i="1" s="1"/>
  <c r="D85" i="1"/>
  <c r="D90" i="1" s="1"/>
  <c r="F32" i="1"/>
  <c r="D29" i="1"/>
  <c r="F29" i="1" s="1"/>
  <c r="M91" i="1"/>
  <c r="J71" i="1"/>
  <c r="H90" i="1"/>
  <c r="H91" i="1" s="1"/>
  <c r="L90" i="1"/>
  <c r="L91" i="1" s="1"/>
  <c r="I27" i="1"/>
  <c r="N50" i="1"/>
  <c r="J50" i="1"/>
  <c r="I90" i="1"/>
  <c r="M90" i="1"/>
  <c r="E24" i="1"/>
  <c r="E27" i="1" s="1"/>
  <c r="J27" i="1"/>
  <c r="N27" i="1"/>
  <c r="F46" i="1"/>
  <c r="E57" i="1"/>
  <c r="F58" i="1"/>
  <c r="F62" i="1"/>
  <c r="E90" i="1"/>
  <c r="F85" i="1"/>
  <c r="G27" i="1"/>
  <c r="K27" i="1"/>
  <c r="F38" i="1"/>
  <c r="F39" i="1"/>
  <c r="D27" i="1"/>
  <c r="G91" i="1"/>
  <c r="K91" i="1"/>
  <c r="E45" i="1"/>
  <c r="F45" i="1" s="1"/>
  <c r="D50" i="1"/>
  <c r="I91" i="1" l="1"/>
  <c r="J91" i="1"/>
  <c r="F90" i="1"/>
  <c r="N91" i="1"/>
  <c r="E71" i="1"/>
  <c r="F71" i="1" s="1"/>
  <c r="F57" i="1"/>
  <c r="F24" i="1"/>
  <c r="F19" i="1"/>
  <c r="E50" i="1"/>
  <c r="F50" i="1" s="1"/>
  <c r="E91" i="1" l="1"/>
  <c r="F91" i="1" l="1"/>
</calcChain>
</file>

<file path=xl/sharedStrings.xml><?xml version="1.0" encoding="utf-8"?>
<sst xmlns="http://schemas.openxmlformats.org/spreadsheetml/2006/main" count="484" uniqueCount="186">
  <si>
    <t>ОТЧЕТ</t>
  </si>
  <si>
    <t>N основного мероприятия (регионального проекта), мероприятия в соответствии с номером Перечня основных мероприятий (региональных проектов), мероприятий государственной программы</t>
  </si>
  <si>
    <t>Наименование основных мероприятий (региональных проектов), мероприятий</t>
  </si>
  <si>
    <t xml:space="preserve">Ответственный исполнитель, соисполнитель </t>
  </si>
  <si>
    <t>Объем финансирования государственной программы (за отчетный период), тыс. руб.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</si>
  <si>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</si>
  <si>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</si>
  <si>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нереализации мероприятий, которые могут повлиять на выполнение целевого показателя, установленного в рамках выполнения мероприятий</t>
  </si>
  <si>
    <t>Всего</t>
  </si>
  <si>
    <t>в том числе по источникам:</t>
  </si>
  <si>
    <t>Основные этапы выполнения мероприятия и показатели реализации мероприятия, един. изм.</t>
  </si>
  <si>
    <t>план</t>
  </si>
  <si>
    <t>факт</t>
  </si>
  <si>
    <t>федеральный бюджет</t>
  </si>
  <si>
    <t>бюджет Пензенской области</t>
  </si>
  <si>
    <t>бюджет муниципальных образований</t>
  </si>
  <si>
    <t>внебюджетные источники</t>
  </si>
  <si>
    <t>план на год</t>
  </si>
  <si>
    <t>кассовые расходы</t>
  </si>
  <si>
    <t>процент освоения средств</t>
  </si>
  <si>
    <t>Государственная программа Пензенской области "Охрана, воспроизводство и использование природных ресурсов в Пензенской области"</t>
  </si>
  <si>
    <t>1.2.</t>
  </si>
  <si>
    <t>Основное мероприятие «Осуществление капитального ремонта водохозяйственных систем и гидротехнических сооружений»</t>
  </si>
  <si>
    <t>х</t>
  </si>
  <si>
    <t>1.2.5.</t>
  </si>
  <si>
    <t>Капитальный ремонт узла гидротехнических сооружений пруда на р. Труев в р.п. Евлашево Кузнецкого района Пензенской области</t>
  </si>
  <si>
    <t>Министерство строительства и дорожного хозяйства Пензенской области</t>
  </si>
  <si>
    <t>4 кв. 2022 г. Выполнение проведенных демонтажных работ, % /общестроительных работ, %</t>
  </si>
  <si>
    <t>-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</si>
  <si>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</si>
  <si>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>1.2.6.</t>
  </si>
  <si>
    <t>Капитальный ремонт гидротехнических сооружений водохранилища на р. Грязнуха, в 6,3 км юго-восточнее с. Тимирязево Башмаковского района Пензенской области</t>
  </si>
  <si>
    <t xml:space="preserve">Министерство строительства и дорожного хозяйства Пензенской области
</t>
  </si>
  <si>
    <t>1.2.7.</t>
  </si>
  <si>
    <t>Капитальный ремонт узла гидротехнических сооружений пруда на балке Моровой Овраг в 2,6 км северо-восточнее с. Крюково Белинского района Пензенской области</t>
  </si>
  <si>
    <t>1.2.9.</t>
  </si>
  <si>
    <t>Итого по подпрограмме 1:</t>
  </si>
  <si>
    <t>Подпрограмма 2 «Охрана окружающей среды и развитие минерально-сырьевой базы Пензенской области»</t>
  </si>
  <si>
    <t>2.2.</t>
  </si>
  <si>
    <t>Основное мероприятие 2.2. «Организация проведения мероприятий, направленных на повышение экологической культуры»</t>
  </si>
  <si>
    <t>2.2.1.</t>
  </si>
  <si>
    <t>Проведение олимпиад по экологии, конференций, смотров, семинаров, конкурсов, слетов, форумов, фестивалей, акций</t>
  </si>
  <si>
    <t>Министерство лесного, охотничьего хозяйства и природопользования Пензенской области</t>
  </si>
  <si>
    <t>2 кв. 2022 г. - 4 кв. 2022 г. 
Количество проведенных мероприятий, ед.</t>
  </si>
  <si>
    <t>2.3.</t>
  </si>
  <si>
    <t>Основное мероприятие 2.3. "Определение нанесенного ущерба окружающей среде"</t>
  </si>
  <si>
    <t>2.3.1.</t>
  </si>
  <si>
    <t>Проведение лабораторных исследований проб воды, почвы, атмосферного воздуха для установления фактов причинения вреда окружающей среде, оказание маркшейдерских услуг, получение заключения о составе и виде (классификация) полезного ископаемого</t>
  </si>
  <si>
    <t>2 кв. 2022 г. - 4 кв. 2022 г.  Количество проведенных лабораторных исследований, ед.</t>
  </si>
  <si>
    <t>Итого по подпрограмме 2:</t>
  </si>
  <si>
    <t>Подпрограмма 3 «Охрана, использование и воспроизводство объектов животного мира, в том числе охотничьих ресурсов на территории Пензенской области»</t>
  </si>
  <si>
    <t>3.1.</t>
  </si>
  <si>
    <t>Основное мероприятие 3.1. «Обеспечение эффективного исполнения переданных полномочий Российской Федерации в области охоты и сохранения охотничьих ресурсов»</t>
  </si>
  <si>
    <t>3.1.1.</t>
  </si>
  <si>
    <t xml:space="preserve">Организация, осуществление и проведение выездных обследований территорий в области охоты и сохранения охотничьих ресурсов и животного мира
</t>
  </si>
  <si>
    <t>1 кв.2022 г. - 4 кв. 2022 г. Количество проведенных выездных обследований территорий,ед.</t>
  </si>
  <si>
    <t>Проведены выездные обследования, в результате которых выявлялись и пресекались случаи незаконной охоты</t>
  </si>
  <si>
    <t>3.1.2.</t>
  </si>
  <si>
    <t>Ведение учета численности охотничьих ресурсов в рамках государственного мониторинга охотничьих ресурсов и среды их обитания</t>
  </si>
  <si>
    <t>1 кв. 2022 г. -4 кв. 2022 г. Протяженность заложенных учетных маршрутов, тыс. км</t>
  </si>
  <si>
    <t xml:space="preserve">Проведен зимний маршрутный учета на территории региона </t>
  </si>
  <si>
    <t>3.1.3.</t>
  </si>
  <si>
    <t>Проведение биотехнических мероприятий на территории общедоступных охотничьих угодий Пензенской области</t>
  </si>
  <si>
    <t>3 кв. 2022 г.
Количество обустроенных
подкормочных площадок, шт.</t>
  </si>
  <si>
    <t xml:space="preserve">Устроены солонцы </t>
  </si>
  <si>
    <t>3.1.6.</t>
  </si>
  <si>
    <t>Охрана и использование объектов животного мира (за исключением охотничьих ресурсов и водных биологических ресурсов)</t>
  </si>
  <si>
    <t>3.2.</t>
  </si>
  <si>
    <t>Основное мероприятие 3.2. Обеспечение сохранения природных комплексов и объектов, расположенных на особо охраняемых природных территориях регионального значения</t>
  </si>
  <si>
    <t>3.2.1.</t>
  </si>
  <si>
    <t>Обеспечение деятельности государственных зоологических заказников регионального значения, изучение и охрана особо охраняемых природных территорий регионального значения</t>
  </si>
  <si>
    <t>1 кв. 2022 г.- 4 кв. 2022 г.                             Число государственных зоологических заказников регионального значения,ед.</t>
  </si>
  <si>
    <t>7</t>
  </si>
  <si>
    <t xml:space="preserve"> Расходы на обеспечение деятельности Центра "ООПТ"</t>
  </si>
  <si>
    <t>3.2.2.</t>
  </si>
  <si>
    <t>Осуществление контроля за деятельностью государственных зоологических заказников регионального значения</t>
  </si>
  <si>
    <t>1 кв. 2022 г.- 4 кв. 2022 г.                     Количество контрольных мероприятий,ед.</t>
  </si>
  <si>
    <t>3.2.3</t>
  </si>
  <si>
    <t>Проведение обследований, установление границ, реконструкция и восстановление особо охраняемых природных территорий регионального значения</t>
  </si>
  <si>
    <t>3.3.</t>
  </si>
  <si>
    <t>Основное мероприятие 3.3. «Содержание  и разведение охотничьих животных в полувольных условиях и искусственно созданной среде обитания»</t>
  </si>
  <si>
    <t>3.3.1.</t>
  </si>
  <si>
    <t>Организация работ по разведению охотничьих животных в полувольных условиях и искусственно созданной среде обитания и их содержанию</t>
  </si>
  <si>
    <t>1 кв. 2022 г. -4 кв. 2022 г. Количество животных, содержащихся в полувольных условиях, ед.:                                    
олень благородный
кабан</t>
  </si>
  <si>
    <t>57                           14</t>
  </si>
  <si>
    <t>57                          14</t>
  </si>
  <si>
    <t>В ГАУ ПО «Никольский лесхоз» в полувольных условиях искусственно выращиваются редкие объекты животного мира</t>
  </si>
  <si>
    <t>3.3.2.</t>
  </si>
  <si>
    <t>Осуществление контроля за проведением работ по разведению охотничьих животных в полувольных условиях и искусственно созданной среде обитания и их содержанию</t>
  </si>
  <si>
    <t>2 кв.2022 г. - 4 кв. 2022 г.                    Количество контрольных мероприятий,ед.</t>
  </si>
  <si>
    <t>Итого по подпрограмме 3:</t>
  </si>
  <si>
    <t>4.</t>
  </si>
  <si>
    <t>Подпрограмма 4 «Изучение и охрана природных ресурсов, обеспечение экологической безопасности»</t>
  </si>
  <si>
    <t>4.1.</t>
  </si>
  <si>
    <t>Основное мероприятие 4.1. «Проведение водоохранных мероприятий, содействующих защите населения и объектов экономики от негативного воздействия вод»</t>
  </si>
  <si>
    <t>4.1.1.</t>
  </si>
  <si>
    <t>Осуществление отдельных полномочий Российской федерации в области водных отношений</t>
  </si>
  <si>
    <t>1 кв.2022 г. - 4 кв. 2022 г. Протяженность участков русел рек, на которых осуществлены работы по оптимизации их пропускной способности, км</t>
  </si>
  <si>
    <t>96,5</t>
  </si>
  <si>
    <t>4.1.2.</t>
  </si>
  <si>
    <t>Осуществление контроля за выполнением водоохранных мероприятий, содействующих защите населения и объектов экономики от негативного воздействия вод</t>
  </si>
  <si>
    <t>2 кв. 2022 г. - 4 кв. 2022 г. Количество контрольных мероприятий,ед.</t>
  </si>
  <si>
    <t>4.2.</t>
  </si>
  <si>
    <t>Основное мероприятие 4.2. «Обеспечение деятельности по охране окружающей среды и рациональному использованию природных ресурсов»</t>
  </si>
  <si>
    <t>4.2.1.</t>
  </si>
  <si>
    <t>Обеспечение проведения водоохранных мероприятий,содействующих защите населения и объектов экономики от негативного воздействия вод</t>
  </si>
  <si>
    <t>1 кв. 2022 г. - 4 кв. 2022 г. Мощность объектов, на которых проведены работы по предотвращению негативного воздействия вод, км</t>
  </si>
  <si>
    <t>4.2.2.</t>
  </si>
  <si>
    <t>Проведение контрольно-надзорных и профилактических мероприятий в сфере природопользования и охраны окружающей среды</t>
  </si>
  <si>
    <t>Министерство лесного, охотничьего хозяйства и природопользо-вания Пензенской области</t>
  </si>
  <si>
    <t>1 кв. 2022 г.- 4 кв. 2022 г.                      Количество  проведенных контрольно-надзорных и профилактических мероприятий в сфере природопользования и охраны окружающей среды, ед.</t>
  </si>
  <si>
    <t>4.2.3.</t>
  </si>
  <si>
    <t xml:space="preserve">Государственный учет объектов, оказывающих негативное воздействие на окружающую среду </t>
  </si>
  <si>
    <t>1 кв. 2022 г. -4 кв. 2022 г. Количество объектов, оказывающих негативное воздействие 
на окружающую среду, включенных 
в реестр, ед.</t>
  </si>
  <si>
    <t>4.2.4.</t>
  </si>
  <si>
    <t>Проведение  учетов численности объектов животного мира на территории Пензенской области</t>
  </si>
  <si>
    <t>1 кв.2022 г. -4 кв. 2022 г. Количество проведенных учетов численности объектов животного мира ,ед.</t>
  </si>
  <si>
    <t>4.2.5.</t>
  </si>
  <si>
    <t>Информационно-разъяснительное сопровождение хода реализации государственной программы (издание статей в средствах массовой информации, пресс-конференции, интервью, телерепортажи, объявления и др.)</t>
  </si>
  <si>
    <t>1 кв.2022 г. - 4 кв. 2022 г. Количество публикаций в средствах массовой информации, пресс-конференций, интервью, телерепортажей, объявлений и др., ед.</t>
  </si>
  <si>
    <t>4.4.</t>
  </si>
  <si>
    <t>Региональный проект "Сохранение уникальных водных объектов по Пензенской области" (Н05-8)</t>
  </si>
  <si>
    <t>4.4.1.</t>
  </si>
  <si>
    <t>Улучшение экологического состояния гидрографической сети</t>
  </si>
  <si>
    <t xml:space="preserve"> 4 кв.2022 г.                                                                                             Количество водных объектов, на которых проведена их реабилитация, ед./Формирование прудов отстойников, ед./Площадь расчистки водоема, га</t>
  </si>
  <si>
    <t>Итого по подпрограмме 4</t>
  </si>
  <si>
    <t>Подпрограмма 5 «Развитие системы обращения с отходами, в том числе с ттвердыми коммунальными отходами на территрии Пензенской области»</t>
  </si>
  <si>
    <t>5.2.</t>
  </si>
  <si>
    <t>Основное мероприятие 5.2. "Ликвидация (рекультивация) мест несанкционированного размещения (захоронения) отходов</t>
  </si>
  <si>
    <t>5.2.1.</t>
  </si>
  <si>
    <t>Осуществление мер по ликвидации мест несанкционированного размещения отходов, в том числе твердых коммунальных отходов</t>
  </si>
  <si>
    <t>1 кв. 2022 г. - 4 кв. 2022 г.                            Количество ликвидированных несанкционированных свалок отходов, ед.</t>
  </si>
  <si>
    <t>5.2.2.</t>
  </si>
  <si>
    <t>Министерство жилищно-коммунального хозяйства и гражданской защиты населения Пензенской области</t>
  </si>
  <si>
    <t>4 кв. 2022 г.                                                    Сбор информации, отчет</t>
  </si>
  <si>
    <t>5.3.</t>
  </si>
  <si>
    <t>Основное мероприятие 5.3. "Осуществление мероприятий по разработке проектных документаций по ликвидации объектов накопленного вреда окружающей среде"</t>
  </si>
  <si>
    <t>5.3.2.</t>
  </si>
  <si>
    <t>Осуществление контроля за проведением работ по разработке проектной документации по ликвидации объекта накопленного вреда окружающей среде</t>
  </si>
  <si>
    <t>1 кв. 2022 г. - 2 кв. 2022 г. Количество контрольных мероприятий, ед.</t>
  </si>
  <si>
    <t>5.5.
(Н05-2)</t>
  </si>
  <si>
    <t>Регионадльный проект "Комплексная система обращения с твердыми коммунальными отходами (пензенская область)"</t>
  </si>
  <si>
    <t>5.5.3.</t>
  </si>
  <si>
    <t>Осуществление закупки контейнеров для раздельного накопления твердых коммунальных отходов</t>
  </si>
  <si>
    <t>4 кв. 2022 г. Количество закупленных контейнеров для раздельного накопления твердых коммунальных отходов, шт.</t>
  </si>
  <si>
    <t>5.6.
(Н05-1)</t>
  </si>
  <si>
    <t>Региональный проект "Чистая страна (Пензенская область)" (Н05-1)</t>
  </si>
  <si>
    <t>5.6.1.</t>
  </si>
  <si>
    <t>1 кв. 2022 г. - 4 кв. 2022 г.                       Изготовление проектной документации, ед./Получение положительного заключения экологической экспертизы, ед.</t>
  </si>
  <si>
    <t>2/2</t>
  </si>
  <si>
    <t>Разработана проектная документация по ликвидации несанкционированных свалок в г. Сердобск и г. Белинский</t>
  </si>
  <si>
    <t>5.6.2.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</si>
  <si>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</si>
  <si>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 xml:space="preserve"> 4 кв. 2022 г.                                     Проведение подготовительных работ, рекулькивация, этап</t>
  </si>
  <si>
    <t>Итого по подпрограмме 5:</t>
  </si>
  <si>
    <t>ИТОГО ПО ГОСПРОГРАММЕ</t>
  </si>
  <si>
    <t xml:space="preserve">В связи с невыполнением взятых на себя обязательств подрядной организацией часть субвенций не подлежит освоению. 
</t>
  </si>
  <si>
    <t>780</t>
  </si>
  <si>
    <t>4 кв.2022 г. Изготовление настенных календарей с фотографиями редких видов птиц, занесенных в Красную книгу Российской Федерации, шт.</t>
  </si>
  <si>
    <t>Подготовлены материалы для наглядной агитации граждан</t>
  </si>
  <si>
    <t>4</t>
  </si>
  <si>
    <t>4 кв. 2022 г.  Проведение уходных работ и благоустройства особо охранямых природных территорий, га.</t>
  </si>
  <si>
    <t>2</t>
  </si>
  <si>
    <t>Обобщение информации о количестве ликвидированных несанкционированных свалок отходов</t>
  </si>
  <si>
    <t>ФКУ ИК-4 УФСИН России по Пензенской области поставлены контейнеры для раздельного накопления ТКО</t>
  </si>
  <si>
    <t>Заключен государственный контракт с ООО «ЮМакс», подрядная организация  приступила к выполнению работ.</t>
  </si>
  <si>
    <t>/2/</t>
  </si>
  <si>
    <t>100/17</t>
  </si>
  <si>
    <t>4 кв. 2022 г. Выполнение подготовительных работ, %/Выполнение проведенных демонтажных работ, %</t>
  </si>
  <si>
    <t>100/34</t>
  </si>
  <si>
    <t>100/49</t>
  </si>
  <si>
    <t xml:space="preserve">4 кв. 2022 г. Корректировка ПСД с повторным проведением государственной экспертизы проектной документации в части проверки достоверности определения сметной стоимости, шт. </t>
  </si>
  <si>
    <t>Капитальный ремонт узла гидротехнических сооружений нижнего пруда №3 в г. Никольске Никольского района Пензенской области</t>
  </si>
  <si>
    <t>90</t>
  </si>
  <si>
    <t>124</t>
  </si>
  <si>
    <t>3686</t>
  </si>
  <si>
    <t>16</t>
  </si>
  <si>
    <t>869</t>
  </si>
  <si>
    <t>101,9</t>
  </si>
  <si>
    <t xml:space="preserve">Работы проведены на особо охраняемой природной территории регионального значения - памятник природы  «Дендрарий им. Г.Ф. Морозова» </t>
  </si>
  <si>
    <t>2880</t>
  </si>
  <si>
    <t>об исполнении основных мероприятий (региональных проектов), мероприятий государственных программ Пензенской области за 2022 год</t>
  </si>
  <si>
    <t>За счет средств федерального бюджета (субвенции) велись работы на 3-х объектах, один объекта является переходящим.</t>
  </si>
  <si>
    <t>Проведены эколого-просветительские мероприятия</t>
  </si>
  <si>
    <t>Проведены лабораторные исследования в рамках осуществления государственного экологического контроля (надзора).</t>
  </si>
  <si>
    <t xml:space="preserve">В рамках реализации регионального проекта «Сохранение уникальных водных объектов (Пензенская область) с Федеральным агентством водных ресурсов согласовано выполнение мероприятия «Расчистка пруда на ручье без названия, расположенного в 100 м северо-западнее ГБУЗ «Городская клиническая больница скорой медицинской помощи имени Г.А. Захарьина». Срок реализации мероприятия 2021-2024 годы.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</si>
</sst>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#,##0.0"/>
    <numFmt numFmtId="166" formatCode="0.0"/>
    <numFmt numFmtId="167" formatCode="_(* #,##0.00_);_(* \(#,##0.00\);_(* \-??_);_(@_)"/>
  </numFmts>
  <fonts count="12" x14ac:knownFonts="1">
    <font>
      <sz val="10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7" fontId="11" fillId="0" borderId="0" applyBorder="0" applyAlignment="0" applyProtection="0"/>
    <xf numFmtId="0" fontId="1" fillId="0" borderId="0"/>
    <xf numFmtId="0" fontId="2" fillId="0" borderId="0"/>
    <xf numFmtId="0" fontId="2" fillId="0" borderId="0"/>
    <xf numFmtId="9" fontId="11" fillId="0" borderId="0" applyBorder="0" applyAlignment="0" applyProtection="0"/>
    <xf numFmtId="164" fontId="11" fillId="0" borderId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10" fillId="0" borderId="0" xfId="0" applyFont="1"/>
    <xf numFmtId="0" fontId="10" fillId="0" borderId="0" xfId="0" applyFont="1" applyAlignment="1">
      <alignment horizontal="justify" vertical="top"/>
    </xf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0" fontId="8" fillId="0" borderId="2" xfId="0" applyFont="1" applyFill="1" applyBorder="1"/>
    <xf numFmtId="0" fontId="7" fillId="0" borderId="2" xfId="0" applyFont="1" applyFill="1" applyBorder="1"/>
    <xf numFmtId="165" fontId="7" fillId="0" borderId="2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top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0" xfId="0" applyFont="1" applyFill="1"/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 wrapText="1"/>
    </xf>
    <xf numFmtId="165" fontId="9" fillId="0" borderId="2" xfId="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3" xfId="3"/>
    <cellStyle name="Обычный_Лист1" xfId="4"/>
    <cellStyle name="Процентный 2" xfId="5"/>
    <cellStyle name="Финансовый" xfId="1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4"/>
  <sheetViews>
    <sheetView tabSelected="1" topLeftCell="A28" zoomScale="65" zoomScaleNormal="65" zoomScalePageLayoutView="85" workbookViewId="0">
      <selection activeCell="R83" sqref="R83"/>
    </sheetView>
  </sheetViews>
  <sheetFormatPr defaultColWidth="9.140625" defaultRowHeight="12.75" x14ac:dyDescent="0.2"/>
  <cols>
    <col min="1" max="1" width="15.7109375" style="1" customWidth="1"/>
    <col min="2" max="2" width="52" style="2" customWidth="1"/>
    <col min="3" max="3" width="24.5703125" style="1" customWidth="1"/>
    <col min="4" max="4" width="20" style="1" customWidth="1"/>
    <col min="5" max="5" width="15" style="1" customWidth="1"/>
    <col min="6" max="6" width="13.42578125" style="1" customWidth="1"/>
    <col min="7" max="7" width="14.28515625" style="1" customWidth="1"/>
    <col min="8" max="8" width="14.85546875" style="1" customWidth="1"/>
    <col min="9" max="9" width="14.42578125" style="1" customWidth="1"/>
    <col min="10" max="10" width="14.28515625" style="1" customWidth="1"/>
    <col min="11" max="11" width="12.5703125" style="3" customWidth="1"/>
    <col min="12" max="12" width="12.28515625" style="3" customWidth="1"/>
    <col min="13" max="13" width="13.140625" style="3" customWidth="1"/>
    <col min="14" max="14" width="12.28515625" style="3" customWidth="1"/>
    <col min="15" max="15" width="30.85546875" style="1" customWidth="1"/>
    <col min="16" max="16" width="16.5703125" style="1" customWidth="1"/>
    <col min="17" max="17" width="16" style="1" customWidth="1"/>
    <col min="18" max="18" width="24.85546875" style="1" customWidth="1"/>
    <col min="19" max="19" width="22.140625" style="1" customWidth="1"/>
    <col min="20" max="20" width="9.140625" style="4" hidden="1"/>
    <col min="21" max="257" width="9.140625" style="4"/>
  </cols>
  <sheetData>
    <row r="1" spans="1:20" s="5" customFormat="1" ht="16.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0" s="5" customFormat="1" ht="16.5" x14ac:dyDescent="0.2">
      <c r="A2" s="49" t="s">
        <v>181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s="6" customFormat="1" ht="18.75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0" s="8" customFormat="1" ht="45.75" customHeight="1" x14ac:dyDescent="0.2">
      <c r="A4" s="51" t="s">
        <v>1</v>
      </c>
      <c r="B4" s="51" t="s">
        <v>2</v>
      </c>
      <c r="C4" s="51" t="s">
        <v>3</v>
      </c>
      <c r="D4" s="51" t="s">
        <v>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 t="s">
        <v>5</v>
      </c>
      <c r="P4" s="51"/>
      <c r="Q4" s="51"/>
      <c r="R4" s="51" t="s">
        <v>6</v>
      </c>
      <c r="S4" s="51" t="s">
        <v>7</v>
      </c>
      <c r="T4" s="7"/>
    </row>
    <row r="5" spans="1:20" s="8" customFormat="1" ht="27.75" customHeight="1" x14ac:dyDescent="0.2">
      <c r="A5" s="51"/>
      <c r="B5" s="51"/>
      <c r="C5" s="51"/>
      <c r="D5" s="51" t="s">
        <v>8</v>
      </c>
      <c r="E5" s="51"/>
      <c r="F5" s="51"/>
      <c r="G5" s="51" t="s">
        <v>9</v>
      </c>
      <c r="H5" s="51"/>
      <c r="I5" s="51"/>
      <c r="J5" s="51"/>
      <c r="K5" s="51"/>
      <c r="L5" s="51"/>
      <c r="M5" s="51"/>
      <c r="N5" s="51"/>
      <c r="O5" s="51" t="s">
        <v>10</v>
      </c>
      <c r="P5" s="51" t="s">
        <v>11</v>
      </c>
      <c r="Q5" s="51" t="s">
        <v>12</v>
      </c>
      <c r="R5" s="51"/>
      <c r="S5" s="51"/>
      <c r="T5" s="7"/>
    </row>
    <row r="6" spans="1:20" s="8" customFormat="1" ht="56.25" customHeight="1" x14ac:dyDescent="0.2">
      <c r="A6" s="51"/>
      <c r="B6" s="51"/>
      <c r="C6" s="51"/>
      <c r="D6" s="51"/>
      <c r="E6" s="51"/>
      <c r="F6" s="51"/>
      <c r="G6" s="51" t="s">
        <v>13</v>
      </c>
      <c r="H6" s="51"/>
      <c r="I6" s="51" t="s">
        <v>14</v>
      </c>
      <c r="J6" s="51"/>
      <c r="K6" s="51" t="s">
        <v>15</v>
      </c>
      <c r="L6" s="51"/>
      <c r="M6" s="51" t="s">
        <v>16</v>
      </c>
      <c r="N6" s="51"/>
      <c r="O6" s="51"/>
      <c r="P6" s="51"/>
      <c r="Q6" s="51"/>
      <c r="R6" s="51"/>
      <c r="S6" s="51"/>
      <c r="T6" s="7"/>
    </row>
    <row r="7" spans="1:20" s="8" customFormat="1" ht="95.25" customHeight="1" x14ac:dyDescent="0.2">
      <c r="A7" s="51"/>
      <c r="B7" s="51"/>
      <c r="C7" s="51"/>
      <c r="D7" s="20" t="s">
        <v>17</v>
      </c>
      <c r="E7" s="20" t="s">
        <v>18</v>
      </c>
      <c r="F7" s="20" t="s">
        <v>19</v>
      </c>
      <c r="G7" s="20" t="s">
        <v>17</v>
      </c>
      <c r="H7" s="20" t="s">
        <v>18</v>
      </c>
      <c r="I7" s="20" t="s">
        <v>17</v>
      </c>
      <c r="J7" s="20" t="s">
        <v>18</v>
      </c>
      <c r="K7" s="20" t="s">
        <v>17</v>
      </c>
      <c r="L7" s="20" t="s">
        <v>18</v>
      </c>
      <c r="M7" s="20" t="s">
        <v>17</v>
      </c>
      <c r="N7" s="20" t="s">
        <v>18</v>
      </c>
      <c r="O7" s="51"/>
      <c r="P7" s="51"/>
      <c r="Q7" s="51"/>
      <c r="R7" s="51"/>
      <c r="S7" s="51"/>
      <c r="T7" s="7"/>
    </row>
    <row r="8" spans="1:20" s="9" customFormat="1" ht="15.75" x14ac:dyDescent="0.2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7"/>
    </row>
    <row r="9" spans="1:20" ht="22.5" customHeight="1" x14ac:dyDescent="0.2">
      <c r="A9" s="51" t="s">
        <v>20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10"/>
    </row>
    <row r="10" spans="1:20" ht="73.5" customHeight="1" x14ac:dyDescent="0.2">
      <c r="A10" s="18" t="s">
        <v>21</v>
      </c>
      <c r="B10" s="19" t="s">
        <v>22</v>
      </c>
      <c r="C10" s="32" t="s">
        <v>23</v>
      </c>
      <c r="D10" s="22">
        <f>G10+I10</f>
        <v>13694.750260000001</v>
      </c>
      <c r="E10" s="22">
        <f>H10+J10</f>
        <v>13694.750260000001</v>
      </c>
      <c r="F10" s="22">
        <f>E10*100/D10</f>
        <v>100</v>
      </c>
      <c r="G10" s="22">
        <f t="shared" ref="G10:N10" si="0">G11+G13+G15+G17</f>
        <v>12428.2</v>
      </c>
      <c r="H10" s="22">
        <f t="shared" si="0"/>
        <v>12428.2</v>
      </c>
      <c r="I10" s="22">
        <f t="shared" si="0"/>
        <v>1266.5502600000002</v>
      </c>
      <c r="J10" s="22">
        <f>J11+J13+J15+J17</f>
        <v>1266.5502600000002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1" t="s">
        <v>23</v>
      </c>
      <c r="P10" s="21" t="s">
        <v>23</v>
      </c>
      <c r="Q10" s="21" t="s">
        <v>23</v>
      </c>
      <c r="R10" s="21" t="s">
        <v>23</v>
      </c>
      <c r="S10" s="21" t="s">
        <v>23</v>
      </c>
      <c r="T10" s="10"/>
    </row>
    <row r="11" spans="1:20" ht="73.5" customHeight="1" x14ac:dyDescent="0.2">
      <c r="A11" s="28" t="s">
        <v>24</v>
      </c>
      <c r="B11" s="29" t="s">
        <v>25</v>
      </c>
      <c r="C11" s="32" t="s">
        <v>26</v>
      </c>
      <c r="D11" s="31">
        <f>G11+I11</f>
        <v>4477.4000000000005</v>
      </c>
      <c r="E11" s="31">
        <f>H11+J11</f>
        <v>4477.4000000000005</v>
      </c>
      <c r="F11" s="34">
        <f>E11*100/D11</f>
        <v>100</v>
      </c>
      <c r="G11" s="31">
        <v>4119.3</v>
      </c>
      <c r="H11" s="31">
        <v>4119.3</v>
      </c>
      <c r="I11" s="31">
        <v>358.1</v>
      </c>
      <c r="J11" s="31">
        <v>358.1</v>
      </c>
      <c r="K11" s="31">
        <v>0</v>
      </c>
      <c r="L11" s="31">
        <v>0</v>
      </c>
      <c r="M11" s="31">
        <v>0</v>
      </c>
      <c r="N11" s="31">
        <v>0</v>
      </c>
      <c r="O11" s="35" t="s">
        <v>27</v>
      </c>
      <c r="P11" s="43" t="s">
        <v>167</v>
      </c>
      <c r="Q11" s="43" t="s">
        <v>167</v>
      </c>
      <c r="R11" s="42" t="s">
        <v>28</v>
      </c>
      <c r="S11" s="30" t="s">
        <v>23</v>
      </c>
      <c r="T11" s="10"/>
    </row>
    <row r="12" spans="1:20" ht="119.25" customHeight="1" x14ac:dyDescent="0.2">
      <c r="A12" s="28"/>
      <c r="B12" s="38" t="s">
        <v>29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10"/>
    </row>
    <row r="13" spans="1:20" ht="84" customHeight="1" x14ac:dyDescent="0.2">
      <c r="A13" s="28" t="s">
        <v>30</v>
      </c>
      <c r="B13" s="29" t="s">
        <v>31</v>
      </c>
      <c r="C13" s="32" t="s">
        <v>32</v>
      </c>
      <c r="D13" s="31">
        <f>G13+I13</f>
        <v>5566.4162300000007</v>
      </c>
      <c r="E13" s="31">
        <f>H13+J13</f>
        <v>5566.4162300000007</v>
      </c>
      <c r="F13" s="34">
        <f>E13*100/D13</f>
        <v>99.999999999999986</v>
      </c>
      <c r="G13" s="31">
        <v>5121.1000000000004</v>
      </c>
      <c r="H13" s="31">
        <v>5121.1000000000004</v>
      </c>
      <c r="I13" s="31">
        <v>445.31623000000002</v>
      </c>
      <c r="J13" s="31">
        <v>445.31623000000002</v>
      </c>
      <c r="K13" s="31">
        <v>0</v>
      </c>
      <c r="L13" s="31">
        <v>0</v>
      </c>
      <c r="M13" s="31">
        <v>0</v>
      </c>
      <c r="N13" s="31">
        <v>0</v>
      </c>
      <c r="O13" s="35" t="s">
        <v>168</v>
      </c>
      <c r="P13" s="43" t="s">
        <v>169</v>
      </c>
      <c r="Q13" s="43" t="s">
        <v>169</v>
      </c>
      <c r="R13" s="42" t="s">
        <v>28</v>
      </c>
      <c r="S13" s="30" t="s">
        <v>23</v>
      </c>
      <c r="T13" s="10"/>
    </row>
    <row r="14" spans="1:20" ht="117.75" customHeight="1" x14ac:dyDescent="0.2">
      <c r="A14" s="28"/>
      <c r="B14" s="38" t="s">
        <v>29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10"/>
    </row>
    <row r="15" spans="1:20" ht="82.5" customHeight="1" x14ac:dyDescent="0.2">
      <c r="A15" s="28" t="s">
        <v>33</v>
      </c>
      <c r="B15" s="29" t="s">
        <v>34</v>
      </c>
      <c r="C15" s="32" t="s">
        <v>26</v>
      </c>
      <c r="D15" s="31">
        <f>G15+I15</f>
        <v>3465.0005200000001</v>
      </c>
      <c r="E15" s="31">
        <f>H15+J15</f>
        <v>3465.0005200000001</v>
      </c>
      <c r="F15" s="34">
        <f>E15*100/D15</f>
        <v>100</v>
      </c>
      <c r="G15" s="31">
        <v>3187.8</v>
      </c>
      <c r="H15" s="31">
        <v>3187.8</v>
      </c>
      <c r="I15" s="31">
        <v>277.20051999999998</v>
      </c>
      <c r="J15" s="31">
        <v>277.20051999999998</v>
      </c>
      <c r="K15" s="31">
        <v>0</v>
      </c>
      <c r="L15" s="31">
        <v>0</v>
      </c>
      <c r="M15" s="31">
        <v>0</v>
      </c>
      <c r="N15" s="31">
        <v>0</v>
      </c>
      <c r="O15" s="35" t="s">
        <v>27</v>
      </c>
      <c r="P15" s="43" t="s">
        <v>170</v>
      </c>
      <c r="Q15" s="43" t="s">
        <v>170</v>
      </c>
      <c r="R15" s="42" t="s">
        <v>28</v>
      </c>
      <c r="S15" s="30" t="s">
        <v>23</v>
      </c>
      <c r="T15" s="10"/>
    </row>
    <row r="16" spans="1:20" ht="117.75" customHeight="1" x14ac:dyDescent="0.2">
      <c r="A16" s="28"/>
      <c r="B16" s="38" t="s">
        <v>29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10"/>
    </row>
    <row r="17" spans="1:20" ht="140.25" customHeight="1" x14ac:dyDescent="0.2">
      <c r="A17" s="28" t="s">
        <v>35</v>
      </c>
      <c r="B17" s="29" t="s">
        <v>172</v>
      </c>
      <c r="C17" s="32" t="s">
        <v>26</v>
      </c>
      <c r="D17" s="31">
        <f>G17+I17</f>
        <v>185.93351000000001</v>
      </c>
      <c r="E17" s="31">
        <v>185.9</v>
      </c>
      <c r="F17" s="30">
        <f>E17*100/D17</f>
        <v>99.981977428382862</v>
      </c>
      <c r="G17" s="31">
        <v>0</v>
      </c>
      <c r="H17" s="31">
        <v>0</v>
      </c>
      <c r="I17" s="31">
        <v>185.93351000000001</v>
      </c>
      <c r="J17" s="31">
        <v>185.93351000000001</v>
      </c>
      <c r="K17" s="31">
        <v>0</v>
      </c>
      <c r="L17" s="31">
        <v>0</v>
      </c>
      <c r="M17" s="31">
        <v>0</v>
      </c>
      <c r="N17" s="31">
        <v>0</v>
      </c>
      <c r="O17" s="35" t="s">
        <v>171</v>
      </c>
      <c r="P17" s="42">
        <v>1</v>
      </c>
      <c r="Q17" s="42">
        <v>1</v>
      </c>
      <c r="R17" s="42" t="s">
        <v>28</v>
      </c>
      <c r="S17" s="30" t="s">
        <v>23</v>
      </c>
      <c r="T17" s="10"/>
    </row>
    <row r="18" spans="1:20" ht="102.75" customHeight="1" x14ac:dyDescent="0.2">
      <c r="A18" s="21"/>
      <c r="B18" s="38" t="s">
        <v>29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0"/>
    </row>
    <row r="19" spans="1:20" ht="21" customHeight="1" x14ac:dyDescent="0.25">
      <c r="A19" s="25"/>
      <c r="B19" s="26" t="s">
        <v>36</v>
      </c>
      <c r="C19" s="32" t="s">
        <v>23</v>
      </c>
      <c r="D19" s="27">
        <f>D10</f>
        <v>13694.750260000001</v>
      </c>
      <c r="E19" s="27">
        <f>E10</f>
        <v>13694.750260000001</v>
      </c>
      <c r="F19" s="22">
        <f>E19*100/D19</f>
        <v>100</v>
      </c>
      <c r="G19" s="27">
        <f t="shared" ref="G19:N19" si="1">G10</f>
        <v>12428.2</v>
      </c>
      <c r="H19" s="27">
        <f t="shared" si="1"/>
        <v>12428.2</v>
      </c>
      <c r="I19" s="27">
        <f t="shared" si="1"/>
        <v>1266.5502600000002</v>
      </c>
      <c r="J19" s="27">
        <f t="shared" si="1"/>
        <v>1266.5502600000002</v>
      </c>
      <c r="K19" s="27">
        <f t="shared" si="1"/>
        <v>0</v>
      </c>
      <c r="L19" s="27">
        <f t="shared" si="1"/>
        <v>0</v>
      </c>
      <c r="M19" s="27">
        <f t="shared" si="1"/>
        <v>0</v>
      </c>
      <c r="N19" s="27">
        <f t="shared" si="1"/>
        <v>0</v>
      </c>
      <c r="O19" s="21" t="s">
        <v>23</v>
      </c>
      <c r="P19" s="21" t="s">
        <v>23</v>
      </c>
      <c r="Q19" s="21" t="s">
        <v>23</v>
      </c>
      <c r="R19" s="21" t="s">
        <v>23</v>
      </c>
      <c r="S19" s="21" t="s">
        <v>23</v>
      </c>
      <c r="T19" s="10"/>
    </row>
    <row r="20" spans="1:20" s="24" customFormat="1" ht="53.25" customHeight="1" x14ac:dyDescent="0.2">
      <c r="A20" s="18">
        <v>2</v>
      </c>
      <c r="B20" s="19" t="s">
        <v>37</v>
      </c>
      <c r="C20" s="20" t="s">
        <v>23</v>
      </c>
      <c r="D20" s="21" t="s">
        <v>23</v>
      </c>
      <c r="E20" s="21" t="s">
        <v>23</v>
      </c>
      <c r="F20" s="21" t="s">
        <v>23</v>
      </c>
      <c r="G20" s="21" t="s">
        <v>23</v>
      </c>
      <c r="H20" s="21" t="s">
        <v>23</v>
      </c>
      <c r="I20" s="22" t="s">
        <v>23</v>
      </c>
      <c r="J20" s="21" t="s">
        <v>23</v>
      </c>
      <c r="K20" s="21" t="s">
        <v>23</v>
      </c>
      <c r="L20" s="21" t="s">
        <v>23</v>
      </c>
      <c r="M20" s="21" t="s">
        <v>23</v>
      </c>
      <c r="N20" s="21" t="s">
        <v>23</v>
      </c>
      <c r="O20" s="21" t="s">
        <v>23</v>
      </c>
      <c r="P20" s="21" t="s">
        <v>23</v>
      </c>
      <c r="Q20" s="21" t="s">
        <v>23</v>
      </c>
      <c r="R20" s="21" t="s">
        <v>23</v>
      </c>
      <c r="S20" s="21" t="s">
        <v>23</v>
      </c>
      <c r="T20" s="23"/>
    </row>
    <row r="21" spans="1:20" ht="60.75" customHeight="1" x14ac:dyDescent="0.2">
      <c r="A21" s="18" t="s">
        <v>38</v>
      </c>
      <c r="B21" s="19" t="s">
        <v>39</v>
      </c>
      <c r="C21" s="20" t="s">
        <v>23</v>
      </c>
      <c r="D21" s="44">
        <f t="shared" ref="D21:N21" si="2">D22</f>
        <v>334.8</v>
      </c>
      <c r="E21" s="44">
        <f t="shared" si="2"/>
        <v>334.8</v>
      </c>
      <c r="F21" s="44">
        <f t="shared" si="2"/>
        <v>100</v>
      </c>
      <c r="G21" s="44">
        <f t="shared" si="2"/>
        <v>0</v>
      </c>
      <c r="H21" s="44">
        <f t="shared" si="2"/>
        <v>0</v>
      </c>
      <c r="I21" s="44">
        <f t="shared" si="2"/>
        <v>334.8</v>
      </c>
      <c r="J21" s="44">
        <f t="shared" si="2"/>
        <v>334.8</v>
      </c>
      <c r="K21" s="44">
        <f t="shared" si="2"/>
        <v>0</v>
      </c>
      <c r="L21" s="44">
        <f t="shared" si="2"/>
        <v>0</v>
      </c>
      <c r="M21" s="44">
        <f t="shared" si="2"/>
        <v>0</v>
      </c>
      <c r="N21" s="44">
        <f t="shared" si="2"/>
        <v>0</v>
      </c>
      <c r="O21" s="21" t="s">
        <v>23</v>
      </c>
      <c r="P21" s="21" t="s">
        <v>23</v>
      </c>
      <c r="Q21" s="21" t="s">
        <v>23</v>
      </c>
      <c r="R21" s="21" t="s">
        <v>23</v>
      </c>
      <c r="S21" s="21" t="s">
        <v>23</v>
      </c>
      <c r="T21" s="10"/>
    </row>
    <row r="22" spans="1:20" s="24" customFormat="1" ht="81.75" customHeight="1" x14ac:dyDescent="0.2">
      <c r="A22" s="28" t="s">
        <v>40</v>
      </c>
      <c r="B22" s="29" t="s">
        <v>41</v>
      </c>
      <c r="C22" s="32" t="s">
        <v>42</v>
      </c>
      <c r="D22" s="31">
        <v>334.8</v>
      </c>
      <c r="E22" s="31">
        <v>334.8</v>
      </c>
      <c r="F22" s="34">
        <f>E22*100/D22</f>
        <v>100</v>
      </c>
      <c r="G22" s="31">
        <v>0</v>
      </c>
      <c r="H22" s="31">
        <v>0</v>
      </c>
      <c r="I22" s="31">
        <v>334.8</v>
      </c>
      <c r="J22" s="31">
        <v>334.8</v>
      </c>
      <c r="K22" s="31">
        <v>0</v>
      </c>
      <c r="L22" s="31">
        <v>0</v>
      </c>
      <c r="M22" s="31">
        <v>0</v>
      </c>
      <c r="N22" s="31">
        <v>0</v>
      </c>
      <c r="O22" s="35" t="s">
        <v>43</v>
      </c>
      <c r="P22" s="37">
        <v>7</v>
      </c>
      <c r="Q22" s="37">
        <v>7</v>
      </c>
      <c r="R22" s="35" t="s">
        <v>183</v>
      </c>
      <c r="S22" s="32" t="s">
        <v>23</v>
      </c>
      <c r="T22" s="23"/>
    </row>
    <row r="23" spans="1:20" s="24" customFormat="1" ht="101.25" customHeight="1" x14ac:dyDescent="0.2">
      <c r="A23" s="21"/>
      <c r="B23" s="38" t="s">
        <v>29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23"/>
    </row>
    <row r="24" spans="1:20" s="24" customFormat="1" ht="42.75" customHeight="1" x14ac:dyDescent="0.2">
      <c r="A24" s="18" t="s">
        <v>44</v>
      </c>
      <c r="B24" s="19" t="s">
        <v>45</v>
      </c>
      <c r="C24" s="20" t="s">
        <v>23</v>
      </c>
      <c r="D24" s="22">
        <f>D25</f>
        <v>250.1</v>
      </c>
      <c r="E24" s="22">
        <f>E25</f>
        <v>250.1</v>
      </c>
      <c r="F24" s="39">
        <f>E24*100/D24</f>
        <v>100</v>
      </c>
      <c r="G24" s="22">
        <f t="shared" ref="G24:N24" si="3">G25</f>
        <v>0</v>
      </c>
      <c r="H24" s="22">
        <f t="shared" si="3"/>
        <v>0</v>
      </c>
      <c r="I24" s="22">
        <f t="shared" si="3"/>
        <v>250.1</v>
      </c>
      <c r="J24" s="22">
        <f t="shared" si="3"/>
        <v>250.1</v>
      </c>
      <c r="K24" s="22">
        <f t="shared" si="3"/>
        <v>0</v>
      </c>
      <c r="L24" s="22">
        <f t="shared" si="3"/>
        <v>0</v>
      </c>
      <c r="M24" s="22">
        <f t="shared" si="3"/>
        <v>0</v>
      </c>
      <c r="N24" s="22">
        <f t="shared" si="3"/>
        <v>0</v>
      </c>
      <c r="O24" s="21" t="s">
        <v>23</v>
      </c>
      <c r="P24" s="21" t="s">
        <v>23</v>
      </c>
      <c r="Q24" s="21" t="s">
        <v>23</v>
      </c>
      <c r="R24" s="21" t="s">
        <v>23</v>
      </c>
      <c r="S24" s="21" t="s">
        <v>23</v>
      </c>
      <c r="T24" s="23"/>
    </row>
    <row r="25" spans="1:20" s="41" customFormat="1" ht="106.5" customHeight="1" x14ac:dyDescent="0.2">
      <c r="A25" s="28" t="s">
        <v>46</v>
      </c>
      <c r="B25" s="29" t="s">
        <v>47</v>
      </c>
      <c r="C25" s="32" t="s">
        <v>42</v>
      </c>
      <c r="D25" s="31">
        <f>G25+I25</f>
        <v>250.1</v>
      </c>
      <c r="E25" s="31">
        <f>H25+J25</f>
        <v>250.1</v>
      </c>
      <c r="F25" s="34">
        <f>E25*100/D25</f>
        <v>100</v>
      </c>
      <c r="G25" s="31">
        <v>0</v>
      </c>
      <c r="H25" s="31">
        <v>0</v>
      </c>
      <c r="I25" s="30">
        <v>250.1</v>
      </c>
      <c r="J25" s="30">
        <v>250.1</v>
      </c>
      <c r="K25" s="31">
        <v>0</v>
      </c>
      <c r="L25" s="31">
        <v>0</v>
      </c>
      <c r="M25" s="31">
        <v>0</v>
      </c>
      <c r="N25" s="31">
        <v>0</v>
      </c>
      <c r="O25" s="35" t="s">
        <v>48</v>
      </c>
      <c r="P25" s="37">
        <v>10</v>
      </c>
      <c r="Q25" s="37">
        <v>10</v>
      </c>
      <c r="R25" s="35" t="s">
        <v>184</v>
      </c>
      <c r="S25" s="32" t="s">
        <v>23</v>
      </c>
      <c r="T25" s="40"/>
    </row>
    <row r="26" spans="1:20" s="24" customFormat="1" ht="106.5" customHeight="1" x14ac:dyDescent="0.2">
      <c r="A26" s="21"/>
      <c r="B26" s="38" t="s">
        <v>29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23"/>
    </row>
    <row r="27" spans="1:20" s="24" customFormat="1" ht="15.75" x14ac:dyDescent="0.25">
      <c r="A27" s="25"/>
      <c r="B27" s="26" t="s">
        <v>49</v>
      </c>
      <c r="C27" s="32" t="s">
        <v>23</v>
      </c>
      <c r="D27" s="27">
        <f t="shared" ref="D27:N27" si="4">D24+D21</f>
        <v>584.9</v>
      </c>
      <c r="E27" s="27">
        <f t="shared" si="4"/>
        <v>584.9</v>
      </c>
      <c r="F27" s="22">
        <f>E27*100/D27</f>
        <v>100</v>
      </c>
      <c r="G27" s="27">
        <f t="shared" si="4"/>
        <v>0</v>
      </c>
      <c r="H27" s="27">
        <f t="shared" si="4"/>
        <v>0</v>
      </c>
      <c r="I27" s="27">
        <f t="shared" si="4"/>
        <v>584.9</v>
      </c>
      <c r="J27" s="27">
        <f t="shared" si="4"/>
        <v>584.9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1" t="s">
        <v>23</v>
      </c>
      <c r="P27" s="21" t="s">
        <v>23</v>
      </c>
      <c r="Q27" s="21" t="s">
        <v>23</v>
      </c>
      <c r="R27" s="21" t="s">
        <v>23</v>
      </c>
      <c r="S27" s="21" t="s">
        <v>23</v>
      </c>
      <c r="T27" s="23"/>
    </row>
    <row r="28" spans="1:20" ht="77.25" customHeight="1" x14ac:dyDescent="0.2">
      <c r="A28" s="18">
        <v>3</v>
      </c>
      <c r="B28" s="19" t="s">
        <v>50</v>
      </c>
      <c r="C28" s="32" t="s">
        <v>23</v>
      </c>
      <c r="D28" s="21" t="s">
        <v>23</v>
      </c>
      <c r="E28" s="21" t="s">
        <v>23</v>
      </c>
      <c r="F28" s="21" t="s">
        <v>23</v>
      </c>
      <c r="G28" s="21" t="s">
        <v>23</v>
      </c>
      <c r="H28" s="22" t="s">
        <v>23</v>
      </c>
      <c r="I28" s="22" t="s">
        <v>23</v>
      </c>
      <c r="J28" s="21" t="s">
        <v>23</v>
      </c>
      <c r="K28" s="21" t="s">
        <v>23</v>
      </c>
      <c r="L28" s="21" t="s">
        <v>23</v>
      </c>
      <c r="M28" s="21" t="s">
        <v>23</v>
      </c>
      <c r="N28" s="21" t="s">
        <v>23</v>
      </c>
      <c r="O28" s="21" t="s">
        <v>23</v>
      </c>
      <c r="P28" s="21" t="s">
        <v>23</v>
      </c>
      <c r="Q28" s="21" t="s">
        <v>23</v>
      </c>
      <c r="R28" s="21" t="s">
        <v>23</v>
      </c>
      <c r="S28" s="21" t="s">
        <v>23</v>
      </c>
      <c r="T28" s="10"/>
    </row>
    <row r="29" spans="1:20" ht="79.5" customHeight="1" x14ac:dyDescent="0.2">
      <c r="A29" s="18" t="s">
        <v>51</v>
      </c>
      <c r="B29" s="19" t="s">
        <v>52</v>
      </c>
      <c r="C29" s="20" t="s">
        <v>23</v>
      </c>
      <c r="D29" s="22">
        <f>D30+D32+D34+D36</f>
        <v>10684.6</v>
      </c>
      <c r="E29" s="22">
        <f t="shared" ref="E29:N29" si="5">E30+E32+E34+E36</f>
        <v>10684.6</v>
      </c>
      <c r="F29" s="22">
        <f>E29*100/D29</f>
        <v>100</v>
      </c>
      <c r="G29" s="22">
        <f t="shared" si="5"/>
        <v>10684.6</v>
      </c>
      <c r="H29" s="22">
        <f t="shared" si="5"/>
        <v>10684.6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1" t="s">
        <v>23</v>
      </c>
      <c r="P29" s="21" t="s">
        <v>23</v>
      </c>
      <c r="Q29" s="21" t="s">
        <v>23</v>
      </c>
      <c r="R29" s="21" t="s">
        <v>23</v>
      </c>
      <c r="S29" s="21" t="s">
        <v>23</v>
      </c>
      <c r="T29" s="10"/>
    </row>
    <row r="30" spans="1:20" ht="105.75" customHeight="1" x14ac:dyDescent="0.2">
      <c r="A30" s="28" t="s">
        <v>53</v>
      </c>
      <c r="B30" s="29" t="s">
        <v>54</v>
      </c>
      <c r="C30" s="32" t="s">
        <v>42</v>
      </c>
      <c r="D30" s="33">
        <f>G30</f>
        <v>7364.7</v>
      </c>
      <c r="E30" s="33">
        <f>H30</f>
        <v>7364.7</v>
      </c>
      <c r="F30" s="34">
        <f>E30*100/D30</f>
        <v>100</v>
      </c>
      <c r="G30" s="33">
        <v>7364.7</v>
      </c>
      <c r="H30" s="33">
        <v>7364.7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5" t="s">
        <v>55</v>
      </c>
      <c r="P30" s="36" t="s">
        <v>157</v>
      </c>
      <c r="Q30" s="36" t="s">
        <v>177</v>
      </c>
      <c r="R30" s="35" t="s">
        <v>56</v>
      </c>
      <c r="S30" s="32" t="s">
        <v>23</v>
      </c>
      <c r="T30" s="10"/>
    </row>
    <row r="31" spans="1:20" s="5" customFormat="1" ht="111" customHeight="1" x14ac:dyDescent="0.2">
      <c r="A31" s="28"/>
      <c r="B31" s="29" t="s">
        <v>29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1"/>
    </row>
    <row r="32" spans="1:20" ht="76.5" customHeight="1" x14ac:dyDescent="0.2">
      <c r="A32" s="28" t="s">
        <v>57</v>
      </c>
      <c r="B32" s="29" t="s">
        <v>58</v>
      </c>
      <c r="C32" s="32" t="s">
        <v>42</v>
      </c>
      <c r="D32" s="33">
        <v>3095</v>
      </c>
      <c r="E32" s="33">
        <f>H32</f>
        <v>3095</v>
      </c>
      <c r="F32" s="34">
        <f>E32*100/D32</f>
        <v>100</v>
      </c>
      <c r="G32" s="33">
        <v>3095</v>
      </c>
      <c r="H32" s="33">
        <v>3095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5" t="s">
        <v>59</v>
      </c>
      <c r="P32" s="31">
        <v>11</v>
      </c>
      <c r="Q32" s="31">
        <v>14.6</v>
      </c>
      <c r="R32" s="35" t="s">
        <v>60</v>
      </c>
      <c r="S32" s="32" t="s">
        <v>23</v>
      </c>
      <c r="T32" s="10"/>
    </row>
    <row r="33" spans="1:20" s="5" customFormat="1" ht="112.5" customHeight="1" x14ac:dyDescent="0.2">
      <c r="A33" s="28"/>
      <c r="B33" s="29" t="s">
        <v>29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1"/>
    </row>
    <row r="34" spans="1:20" s="5" customFormat="1" ht="72" customHeight="1" x14ac:dyDescent="0.2">
      <c r="A34" s="28" t="s">
        <v>61</v>
      </c>
      <c r="B34" s="29" t="s">
        <v>62</v>
      </c>
      <c r="C34" s="32" t="s">
        <v>42</v>
      </c>
      <c r="D34" s="31">
        <v>143.5</v>
      </c>
      <c r="E34" s="31">
        <v>143.5</v>
      </c>
      <c r="F34" s="34">
        <f>E34*100/D34</f>
        <v>100</v>
      </c>
      <c r="G34" s="31">
        <v>143.5</v>
      </c>
      <c r="H34" s="31">
        <v>143.5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5" t="s">
        <v>63</v>
      </c>
      <c r="P34" s="42">
        <v>5</v>
      </c>
      <c r="Q34" s="42">
        <v>5</v>
      </c>
      <c r="R34" s="35" t="s">
        <v>64</v>
      </c>
      <c r="S34" s="32" t="s">
        <v>23</v>
      </c>
      <c r="T34" s="11"/>
    </row>
    <row r="35" spans="1:20" s="5" customFormat="1" ht="119.25" customHeight="1" x14ac:dyDescent="0.2">
      <c r="A35" s="28"/>
      <c r="B35" s="29" t="s">
        <v>29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1"/>
    </row>
    <row r="36" spans="1:20" ht="103.5" customHeight="1" x14ac:dyDescent="0.2">
      <c r="A36" s="28" t="s">
        <v>65</v>
      </c>
      <c r="B36" s="29" t="s">
        <v>66</v>
      </c>
      <c r="C36" s="32" t="s">
        <v>42</v>
      </c>
      <c r="D36" s="31">
        <f>G36</f>
        <v>81.400000000000006</v>
      </c>
      <c r="E36" s="31">
        <v>81.400000000000006</v>
      </c>
      <c r="F36" s="31">
        <f>E36/D36*100</f>
        <v>100</v>
      </c>
      <c r="G36" s="31">
        <v>81.400000000000006</v>
      </c>
      <c r="H36" s="31">
        <v>81.400000000000006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2" t="s">
        <v>158</v>
      </c>
      <c r="P36" s="42">
        <v>180</v>
      </c>
      <c r="Q36" s="42">
        <v>180</v>
      </c>
      <c r="R36" s="35" t="s">
        <v>159</v>
      </c>
      <c r="S36" s="32" t="s">
        <v>23</v>
      </c>
      <c r="T36" s="10"/>
    </row>
    <row r="37" spans="1:20" s="5" customFormat="1" ht="114" customHeight="1" x14ac:dyDescent="0.2">
      <c r="A37" s="28"/>
      <c r="B37" s="29" t="s">
        <v>29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1"/>
    </row>
    <row r="38" spans="1:20" ht="90" customHeight="1" x14ac:dyDescent="0.2">
      <c r="A38" s="18" t="s">
        <v>67</v>
      </c>
      <c r="B38" s="19" t="s">
        <v>68</v>
      </c>
      <c r="C38" s="20" t="s">
        <v>23</v>
      </c>
      <c r="D38" s="22">
        <f>D39+D43</f>
        <v>15434.300000000001</v>
      </c>
      <c r="E38" s="22">
        <f>E39+E43</f>
        <v>15432.900000000001</v>
      </c>
      <c r="F38" s="22">
        <f>E38/D38*100</f>
        <v>99.990929293845525</v>
      </c>
      <c r="G38" s="45">
        <v>0</v>
      </c>
      <c r="H38" s="45">
        <v>0</v>
      </c>
      <c r="I38" s="22">
        <f>I39+I43</f>
        <v>15434.300000000001</v>
      </c>
      <c r="J38" s="22">
        <f>J39+J43</f>
        <v>15432.900000000001</v>
      </c>
      <c r="K38" s="45">
        <v>0</v>
      </c>
      <c r="L38" s="45">
        <v>0</v>
      </c>
      <c r="M38" s="45">
        <v>0</v>
      </c>
      <c r="N38" s="45">
        <v>0</v>
      </c>
      <c r="O38" s="21" t="s">
        <v>23</v>
      </c>
      <c r="P38" s="21" t="s">
        <v>23</v>
      </c>
      <c r="Q38" s="21" t="s">
        <v>23</v>
      </c>
      <c r="R38" s="21" t="s">
        <v>23</v>
      </c>
      <c r="S38" s="21" t="s">
        <v>23</v>
      </c>
      <c r="T38" s="10"/>
    </row>
    <row r="39" spans="1:20" ht="85.5" customHeight="1" x14ac:dyDescent="0.2">
      <c r="A39" s="28" t="s">
        <v>69</v>
      </c>
      <c r="B39" s="29" t="s">
        <v>70</v>
      </c>
      <c r="C39" s="32" t="s">
        <v>42</v>
      </c>
      <c r="D39" s="31">
        <f>G39+I39</f>
        <v>14556.1</v>
      </c>
      <c r="E39" s="31">
        <f>H39+J39</f>
        <v>14554.7</v>
      </c>
      <c r="F39" s="31">
        <f>E39/D39*100</f>
        <v>99.990382039145103</v>
      </c>
      <c r="G39" s="31">
        <v>0</v>
      </c>
      <c r="H39" s="31">
        <v>0</v>
      </c>
      <c r="I39" s="31">
        <v>14556.1</v>
      </c>
      <c r="J39" s="31">
        <v>14554.7</v>
      </c>
      <c r="K39" s="31">
        <v>0</v>
      </c>
      <c r="L39" s="31">
        <v>0</v>
      </c>
      <c r="M39" s="31">
        <v>0</v>
      </c>
      <c r="N39" s="31">
        <v>0</v>
      </c>
      <c r="O39" s="32" t="s">
        <v>71</v>
      </c>
      <c r="P39" s="31" t="s">
        <v>72</v>
      </c>
      <c r="Q39" s="35" t="s">
        <v>72</v>
      </c>
      <c r="R39" s="35" t="s">
        <v>73</v>
      </c>
      <c r="S39" s="32" t="s">
        <v>23</v>
      </c>
      <c r="T39" s="10"/>
    </row>
    <row r="40" spans="1:20" s="5" customFormat="1" ht="114" customHeight="1" x14ac:dyDescent="0.2">
      <c r="A40" s="28"/>
      <c r="B40" s="29" t="s">
        <v>29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11"/>
    </row>
    <row r="41" spans="1:20" ht="85.5" customHeight="1" x14ac:dyDescent="0.2">
      <c r="A41" s="28" t="s">
        <v>74</v>
      </c>
      <c r="B41" s="29" t="s">
        <v>75</v>
      </c>
      <c r="C41" s="32" t="s">
        <v>42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5" t="s">
        <v>76</v>
      </c>
      <c r="P41" s="36" t="s">
        <v>160</v>
      </c>
      <c r="Q41" s="36" t="s">
        <v>160</v>
      </c>
      <c r="R41" s="42" t="s">
        <v>28</v>
      </c>
      <c r="S41" s="32" t="s">
        <v>23</v>
      </c>
      <c r="T41" s="10"/>
    </row>
    <row r="42" spans="1:20" s="5" customFormat="1" ht="131.25" customHeight="1" x14ac:dyDescent="0.2">
      <c r="A42" s="28"/>
      <c r="B42" s="29" t="s">
        <v>29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1"/>
    </row>
    <row r="43" spans="1:20" ht="120.75" customHeight="1" x14ac:dyDescent="0.2">
      <c r="A43" s="28" t="s">
        <v>77</v>
      </c>
      <c r="B43" s="29" t="s">
        <v>78</v>
      </c>
      <c r="C43" s="32" t="s">
        <v>42</v>
      </c>
      <c r="D43" s="31">
        <f>I43</f>
        <v>878.2</v>
      </c>
      <c r="E43" s="31">
        <f>J43</f>
        <v>878.2</v>
      </c>
      <c r="F43" s="31">
        <f>E43/D43*100</f>
        <v>100</v>
      </c>
      <c r="G43" s="31">
        <v>0</v>
      </c>
      <c r="H43" s="31">
        <v>0</v>
      </c>
      <c r="I43" s="31">
        <v>878.2</v>
      </c>
      <c r="J43" s="31">
        <v>878.2</v>
      </c>
      <c r="K43" s="31">
        <v>0</v>
      </c>
      <c r="L43" s="31">
        <v>0</v>
      </c>
      <c r="M43" s="31">
        <v>0</v>
      </c>
      <c r="N43" s="31">
        <v>0</v>
      </c>
      <c r="O43" s="35" t="s">
        <v>161</v>
      </c>
      <c r="P43" s="36" t="s">
        <v>162</v>
      </c>
      <c r="Q43" s="36" t="s">
        <v>162</v>
      </c>
      <c r="R43" s="42" t="s">
        <v>179</v>
      </c>
      <c r="S43" s="32" t="s">
        <v>23</v>
      </c>
      <c r="T43" s="10"/>
    </row>
    <row r="44" spans="1:20" s="5" customFormat="1" ht="111.75" customHeight="1" x14ac:dyDescent="0.2">
      <c r="A44" s="28"/>
      <c r="B44" s="29" t="s">
        <v>29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11"/>
    </row>
    <row r="45" spans="1:20" ht="76.5" customHeight="1" x14ac:dyDescent="0.2">
      <c r="A45" s="18" t="s">
        <v>79</v>
      </c>
      <c r="B45" s="19" t="s">
        <v>80</v>
      </c>
      <c r="C45" s="20" t="s">
        <v>23</v>
      </c>
      <c r="D45" s="22">
        <f>D46</f>
        <v>12860.1</v>
      </c>
      <c r="E45" s="22">
        <f>E46</f>
        <v>12699.2</v>
      </c>
      <c r="F45" s="22">
        <f>E45*100/D45</f>
        <v>98.748843321591593</v>
      </c>
      <c r="G45" s="45">
        <f t="shared" ref="G45:N45" si="6">G46</f>
        <v>0</v>
      </c>
      <c r="H45" s="45">
        <f t="shared" si="6"/>
        <v>0</v>
      </c>
      <c r="I45" s="22">
        <f t="shared" si="6"/>
        <v>11360.1</v>
      </c>
      <c r="J45" s="22">
        <f t="shared" si="6"/>
        <v>11360.1</v>
      </c>
      <c r="K45" s="45">
        <f t="shared" si="6"/>
        <v>0</v>
      </c>
      <c r="L45" s="45">
        <f t="shared" si="6"/>
        <v>0</v>
      </c>
      <c r="M45" s="45">
        <f t="shared" si="6"/>
        <v>1500</v>
      </c>
      <c r="N45" s="45">
        <f t="shared" si="6"/>
        <v>1339.1</v>
      </c>
      <c r="O45" s="21" t="s">
        <v>23</v>
      </c>
      <c r="P45" s="21" t="s">
        <v>23</v>
      </c>
      <c r="Q45" s="21" t="s">
        <v>23</v>
      </c>
      <c r="R45" s="21" t="s">
        <v>23</v>
      </c>
      <c r="S45" s="21" t="s">
        <v>23</v>
      </c>
      <c r="T45" s="10"/>
    </row>
    <row r="46" spans="1:20" ht="108" customHeight="1" x14ac:dyDescent="0.2">
      <c r="A46" s="28" t="s">
        <v>81</v>
      </c>
      <c r="B46" s="29" t="s">
        <v>82</v>
      </c>
      <c r="C46" s="32" t="s">
        <v>42</v>
      </c>
      <c r="D46" s="31">
        <f>G46+I46+M46</f>
        <v>12860.1</v>
      </c>
      <c r="E46" s="31">
        <f>H46+J46+N46</f>
        <v>12699.2</v>
      </c>
      <c r="F46" s="30">
        <f>E46*100/D46</f>
        <v>98.748843321591593</v>
      </c>
      <c r="G46" s="30">
        <v>0</v>
      </c>
      <c r="H46" s="30">
        <v>0</v>
      </c>
      <c r="I46" s="30">
        <v>11360.1</v>
      </c>
      <c r="J46" s="30">
        <v>11360.1</v>
      </c>
      <c r="K46" s="30">
        <v>0</v>
      </c>
      <c r="L46" s="30">
        <v>0</v>
      </c>
      <c r="M46" s="30">
        <v>1500</v>
      </c>
      <c r="N46" s="30">
        <v>1339.1</v>
      </c>
      <c r="O46" s="35" t="s">
        <v>83</v>
      </c>
      <c r="P46" s="36" t="s">
        <v>84</v>
      </c>
      <c r="Q46" s="36" t="s">
        <v>85</v>
      </c>
      <c r="R46" s="42" t="s">
        <v>86</v>
      </c>
      <c r="S46" s="32" t="s">
        <v>23</v>
      </c>
      <c r="T46" s="10"/>
    </row>
    <row r="47" spans="1:20" s="5" customFormat="1" ht="103.5" customHeight="1" x14ac:dyDescent="0.2">
      <c r="A47" s="28"/>
      <c r="B47" s="29" t="s">
        <v>29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11"/>
    </row>
    <row r="48" spans="1:20" ht="86.25" customHeight="1" x14ac:dyDescent="0.2">
      <c r="A48" s="28" t="s">
        <v>87</v>
      </c>
      <c r="B48" s="29" t="s">
        <v>88</v>
      </c>
      <c r="C48" s="32" t="s">
        <v>42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5" t="s">
        <v>89</v>
      </c>
      <c r="P48" s="42">
        <v>4</v>
      </c>
      <c r="Q48" s="42">
        <v>4</v>
      </c>
      <c r="R48" s="42" t="s">
        <v>28</v>
      </c>
      <c r="S48" s="32" t="s">
        <v>23</v>
      </c>
      <c r="T48" s="10"/>
    </row>
    <row r="49" spans="1:20" s="5" customFormat="1" ht="115.5" customHeight="1" x14ac:dyDescent="0.2">
      <c r="A49" s="28"/>
      <c r="B49" s="29" t="s">
        <v>29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11"/>
    </row>
    <row r="50" spans="1:20" ht="15.75" x14ac:dyDescent="0.25">
      <c r="A50" s="25"/>
      <c r="B50" s="26" t="s">
        <v>90</v>
      </c>
      <c r="C50" s="32" t="s">
        <v>23</v>
      </c>
      <c r="D50" s="27">
        <f>D29+D38+D45</f>
        <v>38979</v>
      </c>
      <c r="E50" s="27">
        <f>E29+E38+E45</f>
        <v>38816.699999999997</v>
      </c>
      <c r="F50" s="27">
        <f>E50*100/D50</f>
        <v>99.583621950280914</v>
      </c>
      <c r="G50" s="27">
        <f>G29</f>
        <v>10684.6</v>
      </c>
      <c r="H50" s="27">
        <f>H29</f>
        <v>10684.6</v>
      </c>
      <c r="I50" s="27">
        <f t="shared" ref="I50:N50" si="7">I38+I45+I29</f>
        <v>26794.400000000001</v>
      </c>
      <c r="J50" s="27">
        <f t="shared" si="7"/>
        <v>26793</v>
      </c>
      <c r="K50" s="27">
        <f t="shared" si="7"/>
        <v>0</v>
      </c>
      <c r="L50" s="27">
        <f t="shared" si="7"/>
        <v>0</v>
      </c>
      <c r="M50" s="27">
        <f t="shared" si="7"/>
        <v>1500</v>
      </c>
      <c r="N50" s="27">
        <f t="shared" si="7"/>
        <v>1339.1</v>
      </c>
      <c r="O50" s="21" t="s">
        <v>23</v>
      </c>
      <c r="P50" s="21" t="s">
        <v>23</v>
      </c>
      <c r="Q50" s="21" t="s">
        <v>23</v>
      </c>
      <c r="R50" s="21" t="s">
        <v>23</v>
      </c>
      <c r="S50" s="21" t="s">
        <v>23</v>
      </c>
      <c r="T50" s="10"/>
    </row>
    <row r="51" spans="1:20" ht="61.5" customHeight="1" x14ac:dyDescent="0.2">
      <c r="A51" s="18" t="s">
        <v>91</v>
      </c>
      <c r="B51" s="19" t="s">
        <v>92</v>
      </c>
      <c r="C51" s="20" t="s">
        <v>23</v>
      </c>
      <c r="D51" s="20" t="s">
        <v>23</v>
      </c>
      <c r="E51" s="20" t="s">
        <v>23</v>
      </c>
      <c r="F51" s="22" t="s">
        <v>23</v>
      </c>
      <c r="G51" s="45" t="s">
        <v>23</v>
      </c>
      <c r="H51" s="45" t="s">
        <v>23</v>
      </c>
      <c r="I51" s="45" t="s">
        <v>23</v>
      </c>
      <c r="J51" s="45" t="s">
        <v>23</v>
      </c>
      <c r="K51" s="45" t="s">
        <v>23</v>
      </c>
      <c r="L51" s="45" t="s">
        <v>23</v>
      </c>
      <c r="M51" s="45" t="s">
        <v>23</v>
      </c>
      <c r="N51" s="45" t="s">
        <v>23</v>
      </c>
      <c r="O51" s="21" t="s">
        <v>23</v>
      </c>
      <c r="P51" s="21" t="s">
        <v>23</v>
      </c>
      <c r="Q51" s="21" t="s">
        <v>23</v>
      </c>
      <c r="R51" s="21" t="s">
        <v>23</v>
      </c>
      <c r="S51" s="21" t="s">
        <v>23</v>
      </c>
      <c r="T51" s="10"/>
    </row>
    <row r="52" spans="1:20" ht="76.5" customHeight="1" x14ac:dyDescent="0.2">
      <c r="A52" s="18" t="s">
        <v>93</v>
      </c>
      <c r="B52" s="19" t="s">
        <v>94</v>
      </c>
      <c r="C52" s="20" t="s">
        <v>23</v>
      </c>
      <c r="D52" s="22">
        <f>D53</f>
        <v>8637.2000000000007</v>
      </c>
      <c r="E52" s="22">
        <f>H52</f>
        <v>3115.4</v>
      </c>
      <c r="F52" s="27">
        <f>E52*100/D52</f>
        <v>36.069559579493351</v>
      </c>
      <c r="G52" s="22">
        <f t="shared" ref="G52:N52" si="8">G53</f>
        <v>8637.2000000000007</v>
      </c>
      <c r="H52" s="22">
        <f t="shared" si="8"/>
        <v>3115.4</v>
      </c>
      <c r="I52" s="22">
        <f t="shared" si="8"/>
        <v>0</v>
      </c>
      <c r="J52" s="22">
        <f t="shared" si="8"/>
        <v>0</v>
      </c>
      <c r="K52" s="22">
        <f t="shared" si="8"/>
        <v>0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1" t="s">
        <v>23</v>
      </c>
      <c r="P52" s="21" t="s">
        <v>23</v>
      </c>
      <c r="Q52" s="21" t="s">
        <v>23</v>
      </c>
      <c r="R52" s="21" t="s">
        <v>23</v>
      </c>
      <c r="S52" s="21" t="s">
        <v>23</v>
      </c>
      <c r="T52" s="10"/>
    </row>
    <row r="53" spans="1:20" ht="115.5" customHeight="1" x14ac:dyDescent="0.2">
      <c r="A53" s="28" t="s">
        <v>95</v>
      </c>
      <c r="B53" s="29" t="s">
        <v>96</v>
      </c>
      <c r="C53" s="32" t="s">
        <v>42</v>
      </c>
      <c r="D53" s="31">
        <f>G53</f>
        <v>8637.2000000000007</v>
      </c>
      <c r="E53" s="31">
        <f>H53</f>
        <v>3115.4</v>
      </c>
      <c r="F53" s="31">
        <f>E53*100/D53</f>
        <v>36.069559579493351</v>
      </c>
      <c r="G53" s="31">
        <v>8637.2000000000007</v>
      </c>
      <c r="H53" s="31">
        <v>3115.4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5" t="s">
        <v>97</v>
      </c>
      <c r="P53" s="36" t="s">
        <v>98</v>
      </c>
      <c r="Q53" s="36" t="s">
        <v>178</v>
      </c>
      <c r="R53" s="42" t="s">
        <v>182</v>
      </c>
      <c r="S53" s="32" t="s">
        <v>23</v>
      </c>
      <c r="T53" s="10"/>
    </row>
    <row r="54" spans="1:20" s="5" customFormat="1" ht="111" customHeight="1" x14ac:dyDescent="0.2">
      <c r="A54" s="28"/>
      <c r="B54" s="29" t="s">
        <v>29</v>
      </c>
      <c r="C54" s="52" t="s">
        <v>156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"/>
    </row>
    <row r="55" spans="1:20" ht="74.25" customHeight="1" x14ac:dyDescent="0.2">
      <c r="A55" s="28" t="s">
        <v>99</v>
      </c>
      <c r="B55" s="29" t="s">
        <v>100</v>
      </c>
      <c r="C55" s="32" t="s">
        <v>42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5" t="s">
        <v>101</v>
      </c>
      <c r="P55" s="42">
        <v>4</v>
      </c>
      <c r="Q55" s="42">
        <v>4</v>
      </c>
      <c r="R55" s="42" t="s">
        <v>28</v>
      </c>
      <c r="S55" s="32" t="s">
        <v>23</v>
      </c>
      <c r="T55" s="10"/>
    </row>
    <row r="56" spans="1:20" s="5" customFormat="1" ht="115.5" customHeight="1" x14ac:dyDescent="0.2">
      <c r="A56" s="28"/>
      <c r="B56" s="29" t="s">
        <v>29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11"/>
    </row>
    <row r="57" spans="1:20" ht="75.75" customHeight="1" x14ac:dyDescent="0.2">
      <c r="A57" s="18" t="s">
        <v>102</v>
      </c>
      <c r="B57" s="19" t="s">
        <v>103</v>
      </c>
      <c r="C57" s="20" t="s">
        <v>23</v>
      </c>
      <c r="D57" s="22">
        <f>D58+D60+D62+D64</f>
        <v>66388.7</v>
      </c>
      <c r="E57" s="22">
        <f>E58+E60+E62+E64</f>
        <v>66388.3</v>
      </c>
      <c r="F57" s="22">
        <f>E57/D57*100</f>
        <v>99.99939748782549</v>
      </c>
      <c r="G57" s="39">
        <v>0</v>
      </c>
      <c r="H57" s="39">
        <v>0</v>
      </c>
      <c r="I57" s="39">
        <f>I58+I60+I62+I64</f>
        <v>66388.7</v>
      </c>
      <c r="J57" s="39">
        <f>J58+J60+J62+J64</f>
        <v>66388.3</v>
      </c>
      <c r="K57" s="39">
        <v>0</v>
      </c>
      <c r="L57" s="39">
        <v>0</v>
      </c>
      <c r="M57" s="39">
        <v>0</v>
      </c>
      <c r="N57" s="39">
        <v>0</v>
      </c>
      <c r="O57" s="21" t="s">
        <v>23</v>
      </c>
      <c r="P57" s="21" t="s">
        <v>23</v>
      </c>
      <c r="Q57" s="21" t="s">
        <v>23</v>
      </c>
      <c r="R57" s="21" t="s">
        <v>23</v>
      </c>
      <c r="S57" s="21" t="s">
        <v>23</v>
      </c>
      <c r="T57" s="10"/>
    </row>
    <row r="58" spans="1:20" ht="93.75" customHeight="1" x14ac:dyDescent="0.2">
      <c r="A58" s="28" t="s">
        <v>104</v>
      </c>
      <c r="B58" s="29" t="s">
        <v>105</v>
      </c>
      <c r="C58" s="32" t="s">
        <v>42</v>
      </c>
      <c r="D58" s="34">
        <f>I58</f>
        <v>11286.1</v>
      </c>
      <c r="E58" s="34">
        <f>J58</f>
        <v>11286</v>
      </c>
      <c r="F58" s="30">
        <f>E58/D58*100</f>
        <v>99.999113954333211</v>
      </c>
      <c r="G58" s="30">
        <v>0</v>
      </c>
      <c r="H58" s="30">
        <v>0</v>
      </c>
      <c r="I58" s="34">
        <v>11286.1</v>
      </c>
      <c r="J58" s="34">
        <v>11286</v>
      </c>
      <c r="K58" s="30">
        <v>0</v>
      </c>
      <c r="L58" s="30">
        <v>0</v>
      </c>
      <c r="M58" s="30">
        <v>0</v>
      </c>
      <c r="N58" s="30">
        <v>0</v>
      </c>
      <c r="O58" s="35" t="s">
        <v>106</v>
      </c>
      <c r="P58" s="36" t="s">
        <v>98</v>
      </c>
      <c r="Q58" s="36" t="s">
        <v>178</v>
      </c>
      <c r="R58" s="42" t="s">
        <v>28</v>
      </c>
      <c r="S58" s="32" t="s">
        <v>23</v>
      </c>
      <c r="T58" s="10"/>
    </row>
    <row r="59" spans="1:20" s="5" customFormat="1" ht="115.5" customHeight="1" x14ac:dyDescent="0.2">
      <c r="A59" s="28"/>
      <c r="B59" s="29" t="s">
        <v>29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11"/>
    </row>
    <row r="60" spans="1:20" ht="108.75" customHeight="1" x14ac:dyDescent="0.2">
      <c r="A60" s="28" t="s">
        <v>107</v>
      </c>
      <c r="B60" s="29" t="s">
        <v>108</v>
      </c>
      <c r="C60" s="32" t="s">
        <v>109</v>
      </c>
      <c r="D60" s="30">
        <f>I60</f>
        <v>28547.1</v>
      </c>
      <c r="E60" s="30">
        <f>J60</f>
        <v>28547</v>
      </c>
      <c r="F60" s="31">
        <f>E60/D60*100</f>
        <v>99.999649701721012</v>
      </c>
      <c r="G60" s="31">
        <v>0</v>
      </c>
      <c r="H60" s="31">
        <v>0</v>
      </c>
      <c r="I60" s="30">
        <v>28547.1</v>
      </c>
      <c r="J60" s="30">
        <v>28547</v>
      </c>
      <c r="K60" s="31">
        <v>0</v>
      </c>
      <c r="L60" s="31">
        <v>0</v>
      </c>
      <c r="M60" s="31">
        <v>0</v>
      </c>
      <c r="N60" s="31">
        <v>0</v>
      </c>
      <c r="O60" s="35" t="s">
        <v>110</v>
      </c>
      <c r="P60" s="36" t="s">
        <v>173</v>
      </c>
      <c r="Q60" s="36" t="s">
        <v>174</v>
      </c>
      <c r="R60" s="42" t="s">
        <v>28</v>
      </c>
      <c r="S60" s="32" t="s">
        <v>23</v>
      </c>
      <c r="T60" s="10"/>
    </row>
    <row r="61" spans="1:20" s="5" customFormat="1" ht="115.5" customHeight="1" x14ac:dyDescent="0.2">
      <c r="A61" s="28"/>
      <c r="B61" s="29" t="s">
        <v>29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11"/>
    </row>
    <row r="62" spans="1:20" ht="96.75" customHeight="1" x14ac:dyDescent="0.2">
      <c r="A62" s="28" t="s">
        <v>111</v>
      </c>
      <c r="B62" s="29" t="s">
        <v>112</v>
      </c>
      <c r="C62" s="32" t="s">
        <v>42</v>
      </c>
      <c r="D62" s="46">
        <f>I62</f>
        <v>8630.6</v>
      </c>
      <c r="E62" s="46">
        <f>J62</f>
        <v>8630.5</v>
      </c>
      <c r="F62" s="31">
        <f>E62/D62*100</f>
        <v>99.99884133200473</v>
      </c>
      <c r="G62" s="31">
        <v>0</v>
      </c>
      <c r="H62" s="31">
        <v>0</v>
      </c>
      <c r="I62" s="46">
        <v>8630.6</v>
      </c>
      <c r="J62" s="46">
        <v>8630.5</v>
      </c>
      <c r="K62" s="31">
        <v>0</v>
      </c>
      <c r="L62" s="31">
        <v>0</v>
      </c>
      <c r="M62" s="31">
        <v>0</v>
      </c>
      <c r="N62" s="31">
        <v>0</v>
      </c>
      <c r="O62" s="35" t="s">
        <v>113</v>
      </c>
      <c r="P62" s="36" t="s">
        <v>180</v>
      </c>
      <c r="Q62" s="36" t="s">
        <v>175</v>
      </c>
      <c r="R62" s="42" t="s">
        <v>28</v>
      </c>
      <c r="S62" s="32" t="s">
        <v>23</v>
      </c>
      <c r="T62" s="10"/>
    </row>
    <row r="63" spans="1:20" s="5" customFormat="1" ht="115.5" customHeight="1" x14ac:dyDescent="0.2">
      <c r="A63" s="28"/>
      <c r="B63" s="29" t="s">
        <v>29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11"/>
    </row>
    <row r="64" spans="1:20" ht="87" customHeight="1" x14ac:dyDescent="0.2">
      <c r="A64" s="28" t="s">
        <v>114</v>
      </c>
      <c r="B64" s="29" t="s">
        <v>115</v>
      </c>
      <c r="C64" s="32" t="s">
        <v>42</v>
      </c>
      <c r="D64" s="46">
        <f>I64</f>
        <v>17924.900000000001</v>
      </c>
      <c r="E64" s="46">
        <f>J64</f>
        <v>17924.8</v>
      </c>
      <c r="F64" s="31">
        <f>E64/D64*100</f>
        <v>99.999442116831887</v>
      </c>
      <c r="G64" s="31">
        <v>0</v>
      </c>
      <c r="H64" s="31">
        <v>0</v>
      </c>
      <c r="I64" s="46">
        <v>17924.900000000001</v>
      </c>
      <c r="J64" s="46">
        <v>17924.8</v>
      </c>
      <c r="K64" s="31">
        <v>0</v>
      </c>
      <c r="L64" s="31">
        <v>0</v>
      </c>
      <c r="M64" s="31">
        <v>0</v>
      </c>
      <c r="N64" s="31">
        <v>0</v>
      </c>
      <c r="O64" s="35" t="s">
        <v>116</v>
      </c>
      <c r="P64" s="36" t="s">
        <v>176</v>
      </c>
      <c r="Q64" s="36" t="s">
        <v>176</v>
      </c>
      <c r="R64" s="42" t="s">
        <v>28</v>
      </c>
      <c r="S64" s="32" t="s">
        <v>23</v>
      </c>
      <c r="T64" s="10"/>
    </row>
    <row r="65" spans="1:20" s="5" customFormat="1" ht="115.5" customHeight="1" x14ac:dyDescent="0.2">
      <c r="A65" s="28"/>
      <c r="B65" s="29" t="s">
        <v>29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11"/>
    </row>
    <row r="66" spans="1:20" ht="120.75" customHeight="1" x14ac:dyDescent="0.2">
      <c r="A66" s="28" t="s">
        <v>117</v>
      </c>
      <c r="B66" s="29" t="s">
        <v>118</v>
      </c>
      <c r="C66" s="32" t="s">
        <v>42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5" t="s">
        <v>119</v>
      </c>
      <c r="P66" s="37">
        <v>60</v>
      </c>
      <c r="Q66" s="37">
        <v>60</v>
      </c>
      <c r="R66" s="42" t="s">
        <v>28</v>
      </c>
      <c r="S66" s="32" t="s">
        <v>23</v>
      </c>
      <c r="T66" s="10"/>
    </row>
    <row r="67" spans="1:20" s="5" customFormat="1" ht="115.5" customHeight="1" x14ac:dyDescent="0.2">
      <c r="A67" s="28"/>
      <c r="B67" s="29" t="s">
        <v>29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11"/>
    </row>
    <row r="68" spans="1:20" ht="48" customHeight="1" x14ac:dyDescent="0.2">
      <c r="A68" s="18" t="s">
        <v>120</v>
      </c>
      <c r="B68" s="19" t="s">
        <v>121</v>
      </c>
      <c r="C68" s="20" t="s">
        <v>23</v>
      </c>
      <c r="D68" s="22">
        <f t="shared" ref="D68:N68" si="9">D69</f>
        <v>1711.1</v>
      </c>
      <c r="E68" s="22">
        <f t="shared" si="9"/>
        <v>1711.1</v>
      </c>
      <c r="F68" s="22">
        <f>F69</f>
        <v>100</v>
      </c>
      <c r="G68" s="22">
        <f t="shared" si="9"/>
        <v>1711.1</v>
      </c>
      <c r="H68" s="22">
        <f t="shared" si="9"/>
        <v>1711.1</v>
      </c>
      <c r="I68" s="22">
        <f t="shared" si="9"/>
        <v>0</v>
      </c>
      <c r="J68" s="22">
        <f t="shared" si="9"/>
        <v>0</v>
      </c>
      <c r="K68" s="22">
        <f t="shared" si="9"/>
        <v>0</v>
      </c>
      <c r="L68" s="22">
        <f t="shared" si="9"/>
        <v>0</v>
      </c>
      <c r="M68" s="22">
        <f t="shared" si="9"/>
        <v>0</v>
      </c>
      <c r="N68" s="22">
        <f t="shared" si="9"/>
        <v>0</v>
      </c>
      <c r="O68" s="20" t="s">
        <v>23</v>
      </c>
      <c r="P68" s="20" t="s">
        <v>23</v>
      </c>
      <c r="Q68" s="20" t="s">
        <v>23</v>
      </c>
      <c r="R68" s="20" t="s">
        <v>23</v>
      </c>
      <c r="S68" s="20" t="s">
        <v>23</v>
      </c>
      <c r="T68" s="10"/>
    </row>
    <row r="69" spans="1:20" ht="129" customHeight="1" x14ac:dyDescent="0.2">
      <c r="A69" s="28" t="s">
        <v>122</v>
      </c>
      <c r="B69" s="29" t="s">
        <v>123</v>
      </c>
      <c r="C69" s="32" t="s">
        <v>42</v>
      </c>
      <c r="D69" s="31">
        <v>1711.1</v>
      </c>
      <c r="E69" s="31">
        <v>1711.1</v>
      </c>
      <c r="F69" s="31">
        <f>E69/D69*100</f>
        <v>100</v>
      </c>
      <c r="G69" s="31">
        <v>1711.1</v>
      </c>
      <c r="H69" s="31">
        <v>1711.1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5" t="s">
        <v>124</v>
      </c>
      <c r="P69" s="35" t="s">
        <v>166</v>
      </c>
      <c r="Q69" s="35" t="s">
        <v>166</v>
      </c>
      <c r="R69" s="35" t="s">
        <v>185</v>
      </c>
      <c r="S69" s="32" t="s">
        <v>23</v>
      </c>
      <c r="T69" s="10"/>
    </row>
    <row r="70" spans="1:20" s="5" customFormat="1" ht="112.5" customHeight="1" x14ac:dyDescent="0.2">
      <c r="A70" s="28"/>
      <c r="B70" s="29" t="s">
        <v>29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11"/>
    </row>
    <row r="71" spans="1:20" ht="15.75" x14ac:dyDescent="0.25">
      <c r="A71" s="25"/>
      <c r="B71" s="26" t="s">
        <v>125</v>
      </c>
      <c r="C71" s="20" t="s">
        <v>23</v>
      </c>
      <c r="D71" s="27">
        <f>D57+D52+D68</f>
        <v>76737</v>
      </c>
      <c r="E71" s="27">
        <f>E57+E52+E68</f>
        <v>71214.8</v>
      </c>
      <c r="F71" s="27">
        <f>E71/D71*100</f>
        <v>92.803732228260159</v>
      </c>
      <c r="G71" s="27">
        <f t="shared" ref="G71:N71" si="10">G57+G52+G68</f>
        <v>10348.300000000001</v>
      </c>
      <c r="H71" s="27">
        <f t="shared" si="10"/>
        <v>4826.5</v>
      </c>
      <c r="I71" s="27">
        <f t="shared" si="10"/>
        <v>66388.7</v>
      </c>
      <c r="J71" s="27">
        <f t="shared" si="10"/>
        <v>66388.3</v>
      </c>
      <c r="K71" s="27">
        <f t="shared" si="10"/>
        <v>0</v>
      </c>
      <c r="L71" s="27">
        <f t="shared" si="10"/>
        <v>0</v>
      </c>
      <c r="M71" s="27">
        <f t="shared" si="10"/>
        <v>0</v>
      </c>
      <c r="N71" s="27">
        <f t="shared" si="10"/>
        <v>0</v>
      </c>
      <c r="O71" s="21" t="s">
        <v>23</v>
      </c>
      <c r="P71" s="21" t="s">
        <v>23</v>
      </c>
      <c r="Q71" s="21" t="s">
        <v>23</v>
      </c>
      <c r="R71" s="21" t="s">
        <v>23</v>
      </c>
      <c r="S71" s="21" t="s">
        <v>23</v>
      </c>
      <c r="T71" s="10"/>
    </row>
    <row r="72" spans="1:20" ht="70.5" customHeight="1" x14ac:dyDescent="0.2">
      <c r="A72" s="18">
        <v>5</v>
      </c>
      <c r="B72" s="19" t="s">
        <v>126</v>
      </c>
      <c r="C72" s="20" t="s">
        <v>23</v>
      </c>
      <c r="D72" s="22" t="s">
        <v>23</v>
      </c>
      <c r="E72" s="22" t="s">
        <v>23</v>
      </c>
      <c r="F72" s="22" t="s">
        <v>23</v>
      </c>
      <c r="G72" s="22" t="s">
        <v>23</v>
      </c>
      <c r="H72" s="22" t="s">
        <v>23</v>
      </c>
      <c r="I72" s="45" t="s">
        <v>23</v>
      </c>
      <c r="J72" s="45" t="s">
        <v>23</v>
      </c>
      <c r="K72" s="45" t="s">
        <v>23</v>
      </c>
      <c r="L72" s="45" t="s">
        <v>23</v>
      </c>
      <c r="M72" s="45" t="s">
        <v>23</v>
      </c>
      <c r="N72" s="45" t="s">
        <v>23</v>
      </c>
      <c r="O72" s="21" t="s">
        <v>23</v>
      </c>
      <c r="P72" s="21" t="s">
        <v>23</v>
      </c>
      <c r="Q72" s="21" t="s">
        <v>23</v>
      </c>
      <c r="R72" s="21" t="s">
        <v>23</v>
      </c>
      <c r="S72" s="21" t="s">
        <v>23</v>
      </c>
      <c r="T72" s="10"/>
    </row>
    <row r="73" spans="1:20" ht="56.25" customHeight="1" x14ac:dyDescent="0.2">
      <c r="A73" s="18" t="s">
        <v>127</v>
      </c>
      <c r="B73" s="19" t="s">
        <v>128</v>
      </c>
      <c r="C73" s="20" t="s">
        <v>23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1" t="s">
        <v>23</v>
      </c>
      <c r="P73" s="21" t="s">
        <v>23</v>
      </c>
      <c r="Q73" s="21" t="s">
        <v>23</v>
      </c>
      <c r="R73" s="21" t="s">
        <v>23</v>
      </c>
      <c r="S73" s="21" t="s">
        <v>23</v>
      </c>
      <c r="T73" s="10"/>
    </row>
    <row r="74" spans="1:20" ht="87.75" customHeight="1" x14ac:dyDescent="0.2">
      <c r="A74" s="28" t="s">
        <v>129</v>
      </c>
      <c r="B74" s="29" t="s">
        <v>130</v>
      </c>
      <c r="C74" s="31" t="s">
        <v>42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 t="s">
        <v>131</v>
      </c>
      <c r="P74" s="42">
        <v>40</v>
      </c>
      <c r="Q74" s="42">
        <v>44</v>
      </c>
      <c r="R74" s="42" t="s">
        <v>28</v>
      </c>
      <c r="S74" s="31" t="s">
        <v>23</v>
      </c>
      <c r="T74" s="10"/>
    </row>
    <row r="75" spans="1:20" s="5" customFormat="1" ht="115.5" customHeight="1" x14ac:dyDescent="0.2">
      <c r="A75" s="28"/>
      <c r="B75" s="29" t="s">
        <v>29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11"/>
    </row>
    <row r="76" spans="1:20" ht="100.5" customHeight="1" x14ac:dyDescent="0.2">
      <c r="A76" s="28" t="s">
        <v>132</v>
      </c>
      <c r="B76" s="29" t="s">
        <v>163</v>
      </c>
      <c r="C76" s="42" t="s">
        <v>133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42" t="s">
        <v>134</v>
      </c>
      <c r="P76" s="42">
        <v>1</v>
      </c>
      <c r="Q76" s="42">
        <v>1</v>
      </c>
      <c r="R76" s="42" t="s">
        <v>28</v>
      </c>
      <c r="S76" s="42" t="s">
        <v>23</v>
      </c>
      <c r="T76" s="10"/>
    </row>
    <row r="77" spans="1:20" s="5" customFormat="1" ht="105" customHeight="1" x14ac:dyDescent="0.2">
      <c r="A77" s="28"/>
      <c r="B77" s="29" t="s">
        <v>29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11"/>
    </row>
    <row r="78" spans="1:20" ht="87" customHeight="1" x14ac:dyDescent="0.2">
      <c r="A78" s="18" t="s">
        <v>135</v>
      </c>
      <c r="B78" s="19" t="s">
        <v>136</v>
      </c>
      <c r="C78" s="20" t="s">
        <v>23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1" t="s">
        <v>23</v>
      </c>
      <c r="P78" s="21" t="s">
        <v>23</v>
      </c>
      <c r="Q78" s="21" t="s">
        <v>23</v>
      </c>
      <c r="R78" s="21" t="s">
        <v>23</v>
      </c>
      <c r="S78" s="21" t="s">
        <v>23</v>
      </c>
      <c r="T78" s="10"/>
    </row>
    <row r="79" spans="1:20" s="5" customFormat="1" ht="86.25" customHeight="1" x14ac:dyDescent="0.2">
      <c r="A79" s="28" t="s">
        <v>137</v>
      </c>
      <c r="B79" s="29" t="s">
        <v>138</v>
      </c>
      <c r="C79" s="32" t="s">
        <v>42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 t="s">
        <v>139</v>
      </c>
      <c r="P79" s="32">
        <v>2</v>
      </c>
      <c r="Q79" s="32">
        <v>2</v>
      </c>
      <c r="R79" s="42" t="s">
        <v>28</v>
      </c>
      <c r="S79" s="42" t="s">
        <v>23</v>
      </c>
      <c r="T79" s="11"/>
    </row>
    <row r="80" spans="1:20" s="5" customFormat="1" ht="102" customHeight="1" x14ac:dyDescent="0.2">
      <c r="A80" s="28"/>
      <c r="B80" s="29" t="s">
        <v>29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11"/>
    </row>
    <row r="81" spans="1:20" ht="65.25" customHeight="1" x14ac:dyDescent="0.2">
      <c r="A81" s="18" t="s">
        <v>140</v>
      </c>
      <c r="B81" s="19" t="s">
        <v>141</v>
      </c>
      <c r="C81" s="20" t="s">
        <v>23</v>
      </c>
      <c r="D81" s="22">
        <f t="shared" ref="D81:N81" si="11">D83</f>
        <v>12440.9</v>
      </c>
      <c r="E81" s="22">
        <f t="shared" si="11"/>
        <v>12440.9</v>
      </c>
      <c r="F81" s="22">
        <f t="shared" si="11"/>
        <v>100</v>
      </c>
      <c r="G81" s="22">
        <f t="shared" si="11"/>
        <v>12316.5</v>
      </c>
      <c r="H81" s="22">
        <f t="shared" si="11"/>
        <v>12316.5</v>
      </c>
      <c r="I81" s="22">
        <f t="shared" si="11"/>
        <v>124.4</v>
      </c>
      <c r="J81" s="22">
        <f t="shared" si="11"/>
        <v>124.4</v>
      </c>
      <c r="K81" s="22">
        <f t="shared" si="11"/>
        <v>0</v>
      </c>
      <c r="L81" s="22">
        <f t="shared" si="11"/>
        <v>0</v>
      </c>
      <c r="M81" s="22">
        <f t="shared" si="11"/>
        <v>0</v>
      </c>
      <c r="N81" s="22">
        <f t="shared" si="11"/>
        <v>0</v>
      </c>
      <c r="O81" s="21" t="s">
        <v>23</v>
      </c>
      <c r="P81" s="21" t="s">
        <v>23</v>
      </c>
      <c r="Q81" s="21" t="s">
        <v>23</v>
      </c>
      <c r="R81" s="21" t="s">
        <v>23</v>
      </c>
      <c r="S81" s="21" t="s">
        <v>23</v>
      </c>
      <c r="T81" s="10"/>
    </row>
    <row r="82" spans="1:20" ht="117" customHeight="1" x14ac:dyDescent="0.2">
      <c r="A82" s="18"/>
      <c r="B82" s="29" t="s">
        <v>29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10"/>
    </row>
    <row r="83" spans="1:20" ht="117.75" customHeight="1" x14ac:dyDescent="0.2">
      <c r="A83" s="28" t="s">
        <v>142</v>
      </c>
      <c r="B83" s="29" t="s">
        <v>143</v>
      </c>
      <c r="C83" s="32" t="s">
        <v>133</v>
      </c>
      <c r="D83" s="31">
        <f>G83+I83</f>
        <v>12440.9</v>
      </c>
      <c r="E83" s="31">
        <f>H83+J83</f>
        <v>12440.9</v>
      </c>
      <c r="F83" s="31">
        <f>E83/D83*100</f>
        <v>100</v>
      </c>
      <c r="G83" s="31">
        <v>12316.5</v>
      </c>
      <c r="H83" s="31">
        <v>12316.5</v>
      </c>
      <c r="I83" s="31">
        <v>124.4</v>
      </c>
      <c r="J83" s="31">
        <v>124.4</v>
      </c>
      <c r="K83" s="31">
        <v>0</v>
      </c>
      <c r="L83" s="31">
        <v>0</v>
      </c>
      <c r="M83" s="31">
        <v>0</v>
      </c>
      <c r="N83" s="31">
        <v>0</v>
      </c>
      <c r="O83" s="35" t="s">
        <v>144</v>
      </c>
      <c r="P83" s="42">
        <v>627</v>
      </c>
      <c r="Q83" s="42">
        <v>627</v>
      </c>
      <c r="R83" s="42" t="s">
        <v>164</v>
      </c>
      <c r="S83" s="32" t="s">
        <v>23</v>
      </c>
      <c r="T83" s="10"/>
    </row>
    <row r="84" spans="1:20" s="5" customFormat="1" ht="115.5" customHeight="1" x14ac:dyDescent="0.2">
      <c r="A84" s="28"/>
      <c r="B84" s="29" t="s">
        <v>29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11"/>
    </row>
    <row r="85" spans="1:20" ht="35.25" customHeight="1" x14ac:dyDescent="0.2">
      <c r="A85" s="18" t="s">
        <v>145</v>
      </c>
      <c r="B85" s="19" t="s">
        <v>146</v>
      </c>
      <c r="C85" s="20" t="s">
        <v>23</v>
      </c>
      <c r="D85" s="22">
        <f>D86+D88</f>
        <v>43656</v>
      </c>
      <c r="E85" s="22">
        <f>E86+E88</f>
        <v>43656</v>
      </c>
      <c r="F85" s="45">
        <f>E85/D85*100</f>
        <v>100</v>
      </c>
      <c r="G85" s="22">
        <f t="shared" ref="G85:N85" si="12">G86+G88</f>
        <v>28154.9</v>
      </c>
      <c r="H85" s="22">
        <f t="shared" si="12"/>
        <v>28154.9</v>
      </c>
      <c r="I85" s="22">
        <f t="shared" si="12"/>
        <v>15501.1</v>
      </c>
      <c r="J85" s="22">
        <f t="shared" si="12"/>
        <v>15501.1</v>
      </c>
      <c r="K85" s="22">
        <f t="shared" si="12"/>
        <v>0</v>
      </c>
      <c r="L85" s="22">
        <f t="shared" si="12"/>
        <v>0</v>
      </c>
      <c r="M85" s="22">
        <f t="shared" si="12"/>
        <v>0</v>
      </c>
      <c r="N85" s="22">
        <f t="shared" si="12"/>
        <v>0</v>
      </c>
      <c r="O85" s="21" t="s">
        <v>23</v>
      </c>
      <c r="P85" s="21" t="s">
        <v>23</v>
      </c>
      <c r="Q85" s="21" t="s">
        <v>23</v>
      </c>
      <c r="R85" s="21" t="s">
        <v>23</v>
      </c>
      <c r="S85" s="21" t="s">
        <v>23</v>
      </c>
      <c r="T85" s="10"/>
    </row>
    <row r="86" spans="1:20" ht="113.25" customHeight="1" x14ac:dyDescent="0.2">
      <c r="A86" s="28" t="s">
        <v>147</v>
      </c>
      <c r="B86" s="29" t="s">
        <v>130</v>
      </c>
      <c r="C86" s="32" t="s">
        <v>42</v>
      </c>
      <c r="D86" s="31">
        <v>12490</v>
      </c>
      <c r="E86" s="31">
        <v>12490</v>
      </c>
      <c r="F86" s="31">
        <f>E86/D86*100</f>
        <v>100</v>
      </c>
      <c r="G86" s="31">
        <v>0</v>
      </c>
      <c r="H86" s="31">
        <v>0</v>
      </c>
      <c r="I86" s="31">
        <v>12490</v>
      </c>
      <c r="J86" s="31">
        <v>12490</v>
      </c>
      <c r="K86" s="31">
        <v>0</v>
      </c>
      <c r="L86" s="31">
        <v>0</v>
      </c>
      <c r="M86" s="31">
        <v>0</v>
      </c>
      <c r="N86" s="31">
        <v>0</v>
      </c>
      <c r="O86" s="35" t="s">
        <v>148</v>
      </c>
      <c r="P86" s="36" t="s">
        <v>149</v>
      </c>
      <c r="Q86" s="36" t="s">
        <v>149</v>
      </c>
      <c r="R86" s="42" t="s">
        <v>150</v>
      </c>
      <c r="S86" s="32" t="s">
        <v>23</v>
      </c>
      <c r="T86" s="10"/>
    </row>
    <row r="87" spans="1:20" s="5" customFormat="1" ht="115.5" customHeight="1" x14ac:dyDescent="0.2">
      <c r="A87" s="28"/>
      <c r="B87" s="29" t="s">
        <v>29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11"/>
    </row>
    <row r="88" spans="1:20" s="5" customFormat="1" ht="103.5" customHeight="1" x14ac:dyDescent="0.2">
      <c r="A88" s="28" t="s">
        <v>151</v>
      </c>
      <c r="B88" s="29" t="s">
        <v>152</v>
      </c>
      <c r="C88" s="32" t="s">
        <v>42</v>
      </c>
      <c r="D88" s="31">
        <f>G88+I88</f>
        <v>31166</v>
      </c>
      <c r="E88" s="31">
        <f>H88+J88</f>
        <v>31166</v>
      </c>
      <c r="F88" s="31">
        <f>E88/D88*100</f>
        <v>100</v>
      </c>
      <c r="G88" s="31">
        <v>28154.9</v>
      </c>
      <c r="H88" s="31">
        <v>28154.9</v>
      </c>
      <c r="I88" s="31">
        <v>3011.1</v>
      </c>
      <c r="J88" s="31">
        <v>3011.1</v>
      </c>
      <c r="K88" s="31">
        <v>0</v>
      </c>
      <c r="L88" s="31">
        <v>0</v>
      </c>
      <c r="M88" s="31">
        <v>0</v>
      </c>
      <c r="N88" s="31">
        <v>0</v>
      </c>
      <c r="O88" s="35" t="s">
        <v>153</v>
      </c>
      <c r="P88" s="42">
        <v>1</v>
      </c>
      <c r="Q88" s="42">
        <v>1</v>
      </c>
      <c r="R88" s="42" t="s">
        <v>165</v>
      </c>
      <c r="S88" s="32" t="s">
        <v>23</v>
      </c>
      <c r="T88" s="11"/>
    </row>
    <row r="89" spans="1:20" s="5" customFormat="1" ht="112.5" customHeight="1" x14ac:dyDescent="0.2">
      <c r="A89" s="28"/>
      <c r="B89" s="29" t="s">
        <v>29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11"/>
    </row>
    <row r="90" spans="1:20" ht="15.75" x14ac:dyDescent="0.25">
      <c r="A90" s="25"/>
      <c r="B90" s="26" t="s">
        <v>154</v>
      </c>
      <c r="C90" s="21" t="s">
        <v>23</v>
      </c>
      <c r="D90" s="27">
        <f>D85+D81+D73</f>
        <v>56096.9</v>
      </c>
      <c r="E90" s="27">
        <f>E85+E81+E73</f>
        <v>56096.9</v>
      </c>
      <c r="F90" s="44">
        <f>E90/D90*100</f>
        <v>100</v>
      </c>
      <c r="G90" s="27">
        <f t="shared" ref="G90:N90" si="13">G85+G81+G73</f>
        <v>40471.4</v>
      </c>
      <c r="H90" s="27">
        <f t="shared" si="13"/>
        <v>40471.4</v>
      </c>
      <c r="I90" s="27">
        <f t="shared" si="13"/>
        <v>15625.5</v>
      </c>
      <c r="J90" s="27">
        <f t="shared" si="13"/>
        <v>15625.5</v>
      </c>
      <c r="K90" s="27">
        <f t="shared" si="13"/>
        <v>0</v>
      </c>
      <c r="L90" s="27">
        <f t="shared" si="13"/>
        <v>0</v>
      </c>
      <c r="M90" s="27">
        <f t="shared" si="13"/>
        <v>0</v>
      </c>
      <c r="N90" s="27">
        <f t="shared" si="13"/>
        <v>0</v>
      </c>
      <c r="O90" s="21" t="s">
        <v>23</v>
      </c>
      <c r="P90" s="21" t="s">
        <v>23</v>
      </c>
      <c r="Q90" s="21" t="s">
        <v>23</v>
      </c>
      <c r="R90" s="21" t="s">
        <v>23</v>
      </c>
      <c r="S90" s="21" t="s">
        <v>23</v>
      </c>
      <c r="T90" s="10"/>
    </row>
    <row r="91" spans="1:20" ht="15.75" x14ac:dyDescent="0.25">
      <c r="A91" s="47"/>
      <c r="B91" s="47" t="s">
        <v>155</v>
      </c>
      <c r="C91" s="21" t="s">
        <v>23</v>
      </c>
      <c r="D91" s="22">
        <f>D19+D27+D50+D71+D90</f>
        <v>186092.55025999999</v>
      </c>
      <c r="E91" s="22">
        <f>E19+E27+E50+E71+E90</f>
        <v>180408.05025999999</v>
      </c>
      <c r="F91" s="44">
        <f>E91/D91*100</f>
        <v>96.945337149682842</v>
      </c>
      <c r="G91" s="22">
        <f t="shared" ref="G91:N91" si="14">G19+G27+G50+G71+G90</f>
        <v>73932.5</v>
      </c>
      <c r="H91" s="22">
        <f t="shared" si="14"/>
        <v>68410.700000000012</v>
      </c>
      <c r="I91" s="22">
        <f t="shared" si="14"/>
        <v>110660.05026</v>
      </c>
      <c r="J91" s="22">
        <f t="shared" si="14"/>
        <v>110658.25026</v>
      </c>
      <c r="K91" s="22">
        <f t="shared" si="14"/>
        <v>0</v>
      </c>
      <c r="L91" s="22">
        <f t="shared" si="14"/>
        <v>0</v>
      </c>
      <c r="M91" s="22">
        <f t="shared" si="14"/>
        <v>1500</v>
      </c>
      <c r="N91" s="22">
        <f t="shared" si="14"/>
        <v>1339.1</v>
      </c>
      <c r="O91" s="21" t="s">
        <v>23</v>
      </c>
      <c r="P91" s="21" t="s">
        <v>23</v>
      </c>
      <c r="Q91" s="21" t="s">
        <v>23</v>
      </c>
      <c r="R91" s="21" t="s">
        <v>23</v>
      </c>
      <c r="S91" s="21" t="s">
        <v>23</v>
      </c>
      <c r="T91" s="10"/>
    </row>
    <row r="92" spans="1:20" ht="16.5" x14ac:dyDescent="0.25">
      <c r="A92" s="12"/>
      <c r="B92" s="13"/>
      <c r="C92" s="12"/>
      <c r="D92" s="14"/>
      <c r="E92" s="14"/>
      <c r="F92" s="12"/>
      <c r="G92" s="12"/>
      <c r="H92" s="12"/>
      <c r="I92" s="12"/>
      <c r="J92" s="12"/>
      <c r="K92" s="15"/>
      <c r="L92" s="15"/>
      <c r="M92" s="15"/>
      <c r="N92" s="15"/>
      <c r="O92" s="12"/>
      <c r="P92" s="12"/>
      <c r="Q92" s="12"/>
      <c r="R92" s="12"/>
      <c r="S92" s="12"/>
    </row>
    <row r="93" spans="1:20" ht="16.5" x14ac:dyDescent="0.25">
      <c r="A93" s="12"/>
      <c r="B93" s="13"/>
      <c r="C93" s="12"/>
      <c r="D93" s="14"/>
      <c r="E93" s="14"/>
      <c r="F93" s="12"/>
      <c r="G93" s="12"/>
      <c r="H93" s="12"/>
      <c r="I93" s="12"/>
      <c r="J93" s="12"/>
      <c r="K93" s="15"/>
      <c r="L93" s="15"/>
      <c r="M93" s="15"/>
      <c r="N93" s="15"/>
      <c r="O93" s="12"/>
      <c r="P93" s="12"/>
      <c r="Q93" s="12"/>
      <c r="R93" s="12"/>
      <c r="S93" s="12"/>
    </row>
    <row r="94" spans="1:20" x14ac:dyDescent="0.2">
      <c r="C94" s="16"/>
      <c r="D94" s="17"/>
      <c r="E94" s="17"/>
    </row>
    <row r="95" spans="1:20" x14ac:dyDescent="0.2">
      <c r="C95" s="16"/>
      <c r="D95" s="17"/>
      <c r="E95" s="17"/>
    </row>
    <row r="96" spans="1:20" x14ac:dyDescent="0.2">
      <c r="C96" s="16"/>
      <c r="D96" s="17"/>
      <c r="E96" s="17"/>
    </row>
    <row r="97" spans="1:19" x14ac:dyDescent="0.2">
      <c r="C97" s="16"/>
      <c r="D97" s="17"/>
      <c r="E97" s="17"/>
    </row>
    <row r="98" spans="1:19" x14ac:dyDescent="0.2">
      <c r="C98" s="16"/>
      <c r="D98" s="17"/>
      <c r="E98" s="17"/>
    </row>
    <row r="99" spans="1:19" x14ac:dyDescent="0.2">
      <c r="C99" s="16"/>
      <c r="D99" s="17"/>
      <c r="E99" s="17"/>
    </row>
    <row r="100" spans="1:19" x14ac:dyDescent="0.2">
      <c r="C100" s="16"/>
      <c r="D100" s="17"/>
      <c r="E100" s="17"/>
    </row>
    <row r="101" spans="1:19" x14ac:dyDescent="0.2">
      <c r="C101" s="16"/>
      <c r="D101" s="17"/>
      <c r="E101" s="17"/>
    </row>
    <row r="102" spans="1:19" x14ac:dyDescent="0.2">
      <c r="A102" s="4"/>
      <c r="B102" s="4"/>
      <c r="C102" s="1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x14ac:dyDescent="0.2">
      <c r="A103" s="4"/>
      <c r="B103" s="4"/>
      <c r="C103" s="1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x14ac:dyDescent="0.2">
      <c r="A104" s="4"/>
      <c r="B104" s="4"/>
      <c r="C104" s="16"/>
      <c r="D104" s="17"/>
      <c r="E104" s="17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</sheetData>
  <mergeCells count="50">
    <mergeCell ref="C80:S80"/>
    <mergeCell ref="C82:S82"/>
    <mergeCell ref="C84:S84"/>
    <mergeCell ref="C87:S87"/>
    <mergeCell ref="C89:S89"/>
    <mergeCell ref="C65:S65"/>
    <mergeCell ref="C67:S67"/>
    <mergeCell ref="C70:S70"/>
    <mergeCell ref="C75:S75"/>
    <mergeCell ref="C77:S77"/>
    <mergeCell ref="C54:S54"/>
    <mergeCell ref="C56:S56"/>
    <mergeCell ref="C59:S59"/>
    <mergeCell ref="C61:S61"/>
    <mergeCell ref="C63:S63"/>
    <mergeCell ref="C40:S40"/>
    <mergeCell ref="C42:S42"/>
    <mergeCell ref="C44:S44"/>
    <mergeCell ref="C47:S47"/>
    <mergeCell ref="C49:S49"/>
    <mergeCell ref="C31:S31"/>
    <mergeCell ref="C33:S33"/>
    <mergeCell ref="C35:S35"/>
    <mergeCell ref="C37:S37"/>
    <mergeCell ref="C14:S14"/>
    <mergeCell ref="C16:S16"/>
    <mergeCell ref="C18:S18"/>
    <mergeCell ref="C23:S23"/>
    <mergeCell ref="C26:S26"/>
    <mergeCell ref="I6:J6"/>
    <mergeCell ref="K6:L6"/>
    <mergeCell ref="M6:N6"/>
    <mergeCell ref="A9:S9"/>
    <mergeCell ref="C12:S12"/>
    <mergeCell ref="A1:S1"/>
    <mergeCell ref="A2:S2"/>
    <mergeCell ref="A3:S3"/>
    <mergeCell ref="A4:A7"/>
    <mergeCell ref="B4:B7"/>
    <mergeCell ref="C4:C7"/>
    <mergeCell ref="D4:N4"/>
    <mergeCell ref="O4:Q4"/>
    <mergeCell ref="R4:R7"/>
    <mergeCell ref="S4:S7"/>
    <mergeCell ref="D5:F6"/>
    <mergeCell ref="G5:N5"/>
    <mergeCell ref="O5:O7"/>
    <mergeCell ref="P5:P7"/>
    <mergeCell ref="Q5:Q7"/>
    <mergeCell ref="G6:H6"/>
  </mergeCells>
  <pageMargins left="0.19685039370078741" right="0.19685039370078741" top="0.39370078740157483" bottom="0.39370078740157483" header="0.51181102362204722" footer="0.31496062992125984"/>
  <pageSetup paperSize="9" scale="40" firstPageNumber="0" orientation="landscape" r:id="rId1"/>
  <headerFooter>
    <oddFooter>&amp;C&amp;"Times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>
      <selection activeCell="A32" sqref="A32"/>
    </sheetView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01.10.2022</vt:lpstr>
      <vt:lpstr>Лист1</vt:lpstr>
      <vt:lpstr>Лист2</vt:lpstr>
      <vt:lpstr>Лист3</vt:lpstr>
      <vt:lpstr>'01.10.2022'!Заголовки_для_печати</vt:lpstr>
      <vt:lpstr>'01.10.2022'!Область_печати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Евгений Алексеевич Анчихров</cp:lastModifiedBy>
  <cp:revision>0</cp:revision>
  <cp:lastPrinted>2023-01-13T11:40:39Z</cp:lastPrinted>
  <dcterms:created xsi:type="dcterms:W3CDTF">1996-10-09T02:32:33Z</dcterms:created>
  <dcterms:modified xsi:type="dcterms:W3CDTF">2023-01-16T11:11:49Z</dcterms:modified>
  <dc:language>ru-RU</dc:language>
</cp:coreProperties>
</file>