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01.04.2023" sheetId="1" r:id="rId1"/>
    <sheet name="Лист1" sheetId="2" r:id="rId2"/>
    <sheet name="Лист2" sheetId="3" r:id="rId3"/>
    <sheet name="Лист3" sheetId="4" r:id="rId4"/>
  </sheets>
  <definedNames>
    <definedName name="_GoBack" localSheetId="0">#REF!</definedName>
    <definedName name="Par1414" localSheetId="0">#REF!</definedName>
    <definedName name="_xlnm.Print_Titles" localSheetId="0">'01.04.2023'!$8:$8</definedName>
    <definedName name="_xlnm.Print_Area" localSheetId="0">'01.04.2023'!$A$1:$S$102</definedName>
  </definedNames>
  <calcPr calcId="145621"/>
</workbook>
</file>

<file path=xl/calcChain.xml><?xml version="1.0" encoding="utf-8"?>
<calcChain xmlns="http://schemas.openxmlformats.org/spreadsheetml/2006/main">
  <c r="J11" i="1" l="1"/>
  <c r="I11" i="1"/>
  <c r="H11" i="1"/>
  <c r="E52" i="1" l="1"/>
  <c r="D52" i="1"/>
  <c r="E28" i="1"/>
  <c r="D28" i="1"/>
  <c r="F89" i="1" l="1"/>
  <c r="G11" i="1" l="1"/>
  <c r="D11" i="1"/>
  <c r="K11" i="1"/>
  <c r="L11" i="1"/>
  <c r="M11" i="1"/>
  <c r="N11" i="1"/>
  <c r="I63" i="1"/>
  <c r="H35" i="1"/>
  <c r="E11" i="1" l="1"/>
  <c r="F11" i="1" s="1"/>
  <c r="D101" i="1"/>
  <c r="I101" i="1"/>
  <c r="G101" i="1"/>
  <c r="D25" i="1"/>
  <c r="E38" i="1"/>
  <c r="D38" i="1"/>
  <c r="D99" i="1"/>
  <c r="E25" i="1" l="1"/>
  <c r="D93" i="1"/>
  <c r="D84" i="1"/>
  <c r="H44" i="1"/>
  <c r="I44" i="1"/>
  <c r="J44" i="1"/>
  <c r="K44" i="1"/>
  <c r="L44" i="1"/>
  <c r="M44" i="1"/>
  <c r="N44" i="1"/>
  <c r="G44" i="1"/>
  <c r="D44" i="1"/>
  <c r="H25" i="1"/>
  <c r="K25" i="1"/>
  <c r="L25" i="1"/>
  <c r="M25" i="1"/>
  <c r="N25" i="1"/>
  <c r="J25" i="1" l="1"/>
  <c r="G25" i="1"/>
  <c r="E12" i="1"/>
  <c r="F12" i="1" s="1"/>
  <c r="D12" i="1"/>
  <c r="H63" i="1"/>
  <c r="J63" i="1"/>
  <c r="K63" i="1"/>
  <c r="L63" i="1"/>
  <c r="M63" i="1"/>
  <c r="N63" i="1"/>
  <c r="G63" i="1"/>
  <c r="D76" i="1"/>
  <c r="K101" i="1"/>
  <c r="L101" i="1"/>
  <c r="M101" i="1"/>
  <c r="N101" i="1"/>
  <c r="F84" i="1"/>
  <c r="G84" i="1"/>
  <c r="H84" i="1"/>
  <c r="I84" i="1"/>
  <c r="J84" i="1"/>
  <c r="K84" i="1"/>
  <c r="L84" i="1"/>
  <c r="M84" i="1"/>
  <c r="N84" i="1"/>
  <c r="G98" i="1"/>
  <c r="H98" i="1"/>
  <c r="H101" i="1" s="1"/>
  <c r="I98" i="1"/>
  <c r="J98" i="1"/>
  <c r="K98" i="1"/>
  <c r="L98" i="1"/>
  <c r="M98" i="1"/>
  <c r="N98" i="1"/>
  <c r="E93" i="1"/>
  <c r="F93" i="1"/>
  <c r="G93" i="1"/>
  <c r="H93" i="1"/>
  <c r="I93" i="1"/>
  <c r="J93" i="1"/>
  <c r="K93" i="1"/>
  <c r="L93" i="1"/>
  <c r="M93" i="1"/>
  <c r="N93" i="1"/>
  <c r="J101" i="1" l="1"/>
  <c r="I25" i="1"/>
  <c r="E96" i="1"/>
  <c r="D96" i="1"/>
  <c r="E94" i="1"/>
  <c r="D94" i="1"/>
  <c r="E91" i="1"/>
  <c r="D91" i="1"/>
  <c r="E81" i="1"/>
  <c r="F81" i="1"/>
  <c r="G81" i="1"/>
  <c r="H81" i="1"/>
  <c r="I81" i="1"/>
  <c r="J81" i="1"/>
  <c r="K81" i="1"/>
  <c r="L81" i="1"/>
  <c r="M81" i="1"/>
  <c r="N81" i="1"/>
  <c r="D81" i="1"/>
  <c r="E82" i="1"/>
  <c r="D82" i="1"/>
  <c r="E89" i="1"/>
  <c r="E84" i="1" s="1"/>
  <c r="D89" i="1"/>
  <c r="E74" i="1"/>
  <c r="F74" i="1" s="1"/>
  <c r="D74" i="1"/>
  <c r="D70" i="1"/>
  <c r="E42" i="1"/>
  <c r="D42" i="1"/>
  <c r="E40" i="1"/>
  <c r="D40" i="1"/>
  <c r="E77" i="1"/>
  <c r="F77" i="1" s="1"/>
  <c r="D77" i="1"/>
  <c r="E20" i="1"/>
  <c r="F20" i="1"/>
  <c r="G20" i="1"/>
  <c r="H20" i="1"/>
  <c r="I20" i="1"/>
  <c r="J20" i="1"/>
  <c r="K20" i="1"/>
  <c r="L20" i="1"/>
  <c r="M20" i="1"/>
  <c r="N20" i="1"/>
  <c r="D20" i="1"/>
  <c r="E23" i="1"/>
  <c r="D23" i="1"/>
  <c r="E21" i="1"/>
  <c r="F21" i="1" s="1"/>
  <c r="D21" i="1"/>
  <c r="D18" i="1"/>
  <c r="D98" i="1" l="1"/>
  <c r="D59" i="1"/>
  <c r="D14" i="1" l="1"/>
  <c r="D16" i="1"/>
  <c r="E18" i="1"/>
  <c r="E16" i="1"/>
  <c r="E14" i="1"/>
  <c r="F16" i="1" l="1"/>
  <c r="F14" i="1"/>
  <c r="F18" i="1"/>
  <c r="E99" i="1" l="1"/>
  <c r="F99" i="1" s="1"/>
  <c r="E98" i="1" l="1"/>
  <c r="E101" i="1" s="1"/>
  <c r="E49" i="1"/>
  <c r="D49" i="1"/>
  <c r="F98" i="1" l="1"/>
  <c r="F101" i="1"/>
  <c r="G35" i="1"/>
  <c r="I35" i="1"/>
  <c r="J35" i="1"/>
  <c r="K35" i="1"/>
  <c r="L35" i="1"/>
  <c r="M35" i="1"/>
  <c r="N35" i="1"/>
  <c r="D31" i="1"/>
  <c r="F28" i="1" l="1"/>
  <c r="N76" i="1" l="1"/>
  <c r="M76" i="1"/>
  <c r="L76" i="1"/>
  <c r="K76" i="1"/>
  <c r="J76" i="1"/>
  <c r="I76" i="1"/>
  <c r="H76" i="1"/>
  <c r="G76" i="1"/>
  <c r="E76" i="1"/>
  <c r="F76" i="1" s="1"/>
  <c r="E70" i="1"/>
  <c r="E68" i="1"/>
  <c r="D68" i="1"/>
  <c r="E66" i="1"/>
  <c r="D66" i="1"/>
  <c r="E64" i="1"/>
  <c r="D64" i="1"/>
  <c r="F64" i="1" s="1"/>
  <c r="E59" i="1"/>
  <c r="F59" i="1" s="1"/>
  <c r="N58" i="1"/>
  <c r="M58" i="1"/>
  <c r="L58" i="1"/>
  <c r="K58" i="1"/>
  <c r="J58" i="1"/>
  <c r="I58" i="1"/>
  <c r="H58" i="1"/>
  <c r="E58" i="1" s="1"/>
  <c r="G58" i="1"/>
  <c r="D58" i="1"/>
  <c r="D51" i="1"/>
  <c r="N51" i="1"/>
  <c r="M51" i="1"/>
  <c r="M56" i="1" s="1"/>
  <c r="L51" i="1"/>
  <c r="L56" i="1" s="1"/>
  <c r="K51" i="1"/>
  <c r="K56" i="1" s="1"/>
  <c r="J51" i="1"/>
  <c r="I51" i="1"/>
  <c r="H51" i="1"/>
  <c r="G51" i="1"/>
  <c r="F49" i="1"/>
  <c r="E45" i="1"/>
  <c r="E44" i="1" s="1"/>
  <c r="D45" i="1"/>
  <c r="F42" i="1"/>
  <c r="F40" i="1"/>
  <c r="E36" i="1"/>
  <c r="D36" i="1"/>
  <c r="D35" i="1" s="1"/>
  <c r="H56" i="1"/>
  <c r="G56" i="1"/>
  <c r="G102" i="1" s="1"/>
  <c r="E31" i="1"/>
  <c r="F31" i="1" s="1"/>
  <c r="D30" i="1"/>
  <c r="D33" i="1" s="1"/>
  <c r="N30" i="1"/>
  <c r="M30" i="1"/>
  <c r="L30" i="1"/>
  <c r="K30" i="1"/>
  <c r="J30" i="1"/>
  <c r="I30" i="1"/>
  <c r="H30" i="1"/>
  <c r="G30" i="1"/>
  <c r="N27" i="1"/>
  <c r="M27" i="1"/>
  <c r="M33" i="1" s="1"/>
  <c r="L27" i="1"/>
  <c r="K27" i="1"/>
  <c r="J27" i="1"/>
  <c r="I27" i="1"/>
  <c r="H27" i="1"/>
  <c r="G27" i="1"/>
  <c r="F27" i="1"/>
  <c r="E27" i="1"/>
  <c r="D27" i="1"/>
  <c r="D63" i="1" l="1"/>
  <c r="D79" i="1" s="1"/>
  <c r="D102" i="1" s="1"/>
  <c r="E63" i="1"/>
  <c r="F36" i="1"/>
  <c r="E35" i="1"/>
  <c r="I56" i="1"/>
  <c r="G79" i="1"/>
  <c r="K79" i="1"/>
  <c r="H33" i="1"/>
  <c r="L33" i="1"/>
  <c r="L79" i="1"/>
  <c r="F25" i="1"/>
  <c r="N79" i="1"/>
  <c r="M79" i="1"/>
  <c r="F70" i="1"/>
  <c r="F66" i="1"/>
  <c r="I79" i="1"/>
  <c r="F58" i="1"/>
  <c r="H79" i="1"/>
  <c r="H102" i="1" s="1"/>
  <c r="F38" i="1"/>
  <c r="J79" i="1"/>
  <c r="I33" i="1"/>
  <c r="N56" i="1"/>
  <c r="J56" i="1"/>
  <c r="E30" i="1"/>
  <c r="E33" i="1" s="1"/>
  <c r="F33" i="1" s="1"/>
  <c r="J33" i="1"/>
  <c r="N33" i="1"/>
  <c r="F52" i="1"/>
  <c r="F68" i="1"/>
  <c r="G33" i="1"/>
  <c r="K33" i="1"/>
  <c r="F44" i="1"/>
  <c r="F45" i="1"/>
  <c r="E51" i="1"/>
  <c r="F51" i="1" s="1"/>
  <c r="I102" i="1" l="1"/>
  <c r="J102" i="1"/>
  <c r="K102" i="1"/>
  <c r="F35" i="1"/>
  <c r="D56" i="1"/>
  <c r="M102" i="1"/>
  <c r="L102" i="1"/>
  <c r="N102" i="1"/>
  <c r="E79" i="1"/>
  <c r="F79" i="1" s="1"/>
  <c r="F63" i="1"/>
  <c r="F30" i="1"/>
  <c r="E56" i="1"/>
  <c r="E102" i="1" l="1"/>
  <c r="F56" i="1"/>
  <c r="F102" i="1" l="1"/>
</calcChain>
</file>

<file path=xl/sharedStrings.xml><?xml version="1.0" encoding="utf-8"?>
<sst xmlns="http://schemas.openxmlformats.org/spreadsheetml/2006/main" count="567" uniqueCount="203">
  <si>
    <t>ОТЧЕТ</t>
  </si>
  <si>
    <t>N основного мероприятия (регионального проекта), мероприятия в соответствии с номером Перечня основных мероприятий (региональных проектов), мероприятий государственной программы</t>
  </si>
  <si>
    <t>Наименование основных мероприятий (региональных проектов), мероприятий</t>
  </si>
  <si>
    <t xml:space="preserve">Ответственный исполнитель, соисполнитель </t>
  </si>
  <si>
    <t>Объем финансирования государственной программы (за отчетный период), тыс. руб.</t>
  </si>
  <si>
    <t>Выполнение основных этапов мероприятия и достижения показателей реализации мероприятия</t>
  </si>
  <si>
    <t>Отчет о ходе исполнения мероприятий с отражением конкретных, достигнутых результатов (выполненных работ, оказанных услуг и т.д.) с указанием един. изм.</t>
  </si>
  <si>
    <t>Возможные риски нереализации мероприятий, которые могут повлиять на выполнение целевого показателя, установленного в рамках выполнения мероприятий</t>
  </si>
  <si>
    <t>Всего</t>
  </si>
  <si>
    <t>в том числе по источникам:</t>
  </si>
  <si>
    <t>Основные этапы выполнения мероприятия и показатели реализации мероприятия, един. изм.</t>
  </si>
  <si>
    <t>план</t>
  </si>
  <si>
    <t>факт</t>
  </si>
  <si>
    <t>федеральный бюджет</t>
  </si>
  <si>
    <t>бюджет Пензенской области</t>
  </si>
  <si>
    <t>бюджет муниципальных образований</t>
  </si>
  <si>
    <t>внебюджетные источники</t>
  </si>
  <si>
    <t>план на год</t>
  </si>
  <si>
    <t>кассовые расходы</t>
  </si>
  <si>
    <t>процент освоения средств</t>
  </si>
  <si>
    <t>Государственная программа Пензенской области "Охрана, воспроизводство и использование природных ресурсов в Пензенской области"</t>
  </si>
  <si>
    <t>1.2.</t>
  </si>
  <si>
    <t>Основное мероприятие «Осуществление капитального ремонта водохозяйственных систем и гидротехнических сооружений»</t>
  </si>
  <si>
    <t>х</t>
  </si>
  <si>
    <t>1.2.5.</t>
  </si>
  <si>
    <t>Капитальный ремонт узла гидротехнических сооружений пруда на р. Труев в р.п. Евлашево Кузнецкого района Пензенской области</t>
  </si>
  <si>
    <t>Министерство строительства и дорожного хозяйства Пензенской области</t>
  </si>
  <si>
    <t>-</t>
  </si>
  <si>
    <t>Причины невыполнения мероприятия, объемов финансирования мероприятия (проблемы организационного правового характера, а именно проведения конкурсных процедур, заключение госконтрактов, подготовка ПСД сокращение финансирования)</t>
  </si>
  <si>
    <t>1.2.6.</t>
  </si>
  <si>
    <t>Капитальный ремонт гидротехнических сооружений водохранилища на р. Грязнуха, в 6,3 км юго-восточнее с. Тимирязево Башмаковского района Пензенской области</t>
  </si>
  <si>
    <t>1.2.7.</t>
  </si>
  <si>
    <t>Капитальный ремонт узла гидротехнических сооружений пруда на балке Моровой Овраг в 2,6 км северо-восточнее с. Крюково Белинского района Пензенской области</t>
  </si>
  <si>
    <t>Итого по подпрограмме 1:</t>
  </si>
  <si>
    <t>Подпрограмма 2 «Охрана окружающей среды и развитие минерально-сырьевой базы Пензенской области»</t>
  </si>
  <si>
    <t>2.2.</t>
  </si>
  <si>
    <t>Основное мероприятие 2.2. «Организация проведения мероприятий, направленных на повышение экологической культуры»</t>
  </si>
  <si>
    <t>2.2.1.</t>
  </si>
  <si>
    <t>Проведение олимпиад по экологии, конференций, смотров, семинаров, конкурсов, слетов, форумов, фестивалей, акций</t>
  </si>
  <si>
    <t>Министерство лесного, охотничьего хозяйства и природопользования Пензенской области</t>
  </si>
  <si>
    <t>2.3.</t>
  </si>
  <si>
    <t>Основное мероприятие 2.3. "Определение нанесенного ущерба окружающей среде"</t>
  </si>
  <si>
    <t>2.3.1.</t>
  </si>
  <si>
    <t>Проведение лабораторных исследований проб воды, почвы, атмосферного воздуха для установления фактов причинения вреда окружающей среде, оказание маркшейдерских услуг, получение заключения о составе и виде (классификация) полезного ископаемого</t>
  </si>
  <si>
    <t>Итого по подпрограмме 2:</t>
  </si>
  <si>
    <t>Подпрограмма 3 «Охрана, использование и воспроизводство объектов животного мира, в том числе охотничьих ресурсов на территории Пензенской области»</t>
  </si>
  <si>
    <t>3.1.</t>
  </si>
  <si>
    <t>Основное мероприятие 3.1. «Обеспечение эффективного исполнения переданных полномочий Российской Федерации в области охоты и сохранения охотничьих ресурсов»</t>
  </si>
  <si>
    <t>3.1.1.</t>
  </si>
  <si>
    <t>Проведены выездные обследования, в результате которых выявлялись и пресекались случаи незаконной охоты</t>
  </si>
  <si>
    <t>3.1.2.</t>
  </si>
  <si>
    <t>Ведение учета численности охотничьих ресурсов в рамках государственного мониторинга охотничьих ресурсов и среды их обитания</t>
  </si>
  <si>
    <t xml:space="preserve">Проведен зимний маршрутный учета на территории региона </t>
  </si>
  <si>
    <t>3.1.3.</t>
  </si>
  <si>
    <t>Проведение биотехнических мероприятий на территории общедоступных охотничьих угодий Пензенской области</t>
  </si>
  <si>
    <t>3.1.6.</t>
  </si>
  <si>
    <t>Охрана и использование объектов животного мира (за исключением охотничьих ресурсов и водных биологических ресурсов)</t>
  </si>
  <si>
    <t>3.2.</t>
  </si>
  <si>
    <t>Основное мероприятие 3.2. Обеспечение сохранения природных комплексов и объектов, расположенных на особо охраняемых природных территориях регионального значения</t>
  </si>
  <si>
    <t>3.2.1.</t>
  </si>
  <si>
    <t>Обеспечение деятельности государственных зоологических заказников регионального значения, изучение и охрана особо охраняемых природных территорий регионального значения</t>
  </si>
  <si>
    <t>7</t>
  </si>
  <si>
    <t xml:space="preserve"> Расходы на обеспечение деятельности Центра "ООПТ"</t>
  </si>
  <si>
    <t>3.2.2.</t>
  </si>
  <si>
    <t>Осуществление контроля за деятельностью государственных зоологических заказников регионального значения</t>
  </si>
  <si>
    <t>3.2.3</t>
  </si>
  <si>
    <t>Проведение обследований, установление границ, реконструкция и восстановление особо охраняемых природных территорий регионального значения</t>
  </si>
  <si>
    <t>3.3.</t>
  </si>
  <si>
    <t>Основное мероприятие 3.3. «Содержание  и разведение охотничьих животных в полувольных условиях и искусственно созданной среде обитания»</t>
  </si>
  <si>
    <t>3.3.1.</t>
  </si>
  <si>
    <t>Организация работ по разведению охотничьих животных в полувольных условиях и искусственно созданной среде обитания и их содержанию</t>
  </si>
  <si>
    <t>57                           14</t>
  </si>
  <si>
    <t>57                          14</t>
  </si>
  <si>
    <t>В ГАУ ПО «Никольский лесхоз» в полувольных условиях искусственно выращиваются редкие объекты животного мира</t>
  </si>
  <si>
    <t>3.3.2.</t>
  </si>
  <si>
    <t>Осуществление контроля за проведением работ по разведению охотничьих животных в полувольных условиях и искусственно созданной среде обитания и их содержанию</t>
  </si>
  <si>
    <t>Итого по подпрограмме 3:</t>
  </si>
  <si>
    <t>4.</t>
  </si>
  <si>
    <t>Подпрограмма 4 «Изучение и охрана природных ресурсов, обеспечение экологической безопасности»</t>
  </si>
  <si>
    <t>4.1.</t>
  </si>
  <si>
    <t>Основное мероприятие 4.1. «Проведение водоохранных мероприятий, содействующих защите населения и объектов экономики от негативного воздействия вод»</t>
  </si>
  <si>
    <t>4.1.1.</t>
  </si>
  <si>
    <t>Осуществление отдельных полномочий Российской федерации в области водных отношений</t>
  </si>
  <si>
    <t>4.1.2.</t>
  </si>
  <si>
    <t>Осуществление контроля за выполнением водоохранных мероприятий, содействующих защите населения и объектов экономики от негативного воздействия вод</t>
  </si>
  <si>
    <t>4.2.</t>
  </si>
  <si>
    <t>Основное мероприятие 4.2. «Обеспечение деятельности по охране окружающей среды и рациональному использованию природных ресурсов»</t>
  </si>
  <si>
    <t>4.2.1.</t>
  </si>
  <si>
    <t>Обеспечение проведения водоохранных мероприятий,содействующих защите населения и объектов экономики от негативного воздействия вод</t>
  </si>
  <si>
    <t>4.2.2.</t>
  </si>
  <si>
    <t>Проведение контрольно-надзорных и профилактических мероприятий в сфере природопользования и охраны окружающей среды</t>
  </si>
  <si>
    <t>Министерство лесного, охотничьего хозяйства и природопользо-вания Пензенской области</t>
  </si>
  <si>
    <t>4.2.3.</t>
  </si>
  <si>
    <t xml:space="preserve">Государственный учет объектов, оказывающих негативное воздействие на окружающую среду </t>
  </si>
  <si>
    <t>4.2.4.</t>
  </si>
  <si>
    <t>Проведение  учетов численности объектов животного мира на территории Пензенской области</t>
  </si>
  <si>
    <t>4.2.5.</t>
  </si>
  <si>
    <t>Информационно-разъяснительное сопровождение хода реализации государственной программы (издание статей в средствах массовой информации, пресс-конференции, интервью, телерепортажи, объявления и др.)</t>
  </si>
  <si>
    <t>4.4.</t>
  </si>
  <si>
    <t>Региональный проект "Сохранение уникальных водных объектов по Пензенской области" (Н05-8)</t>
  </si>
  <si>
    <t>4.4.1.</t>
  </si>
  <si>
    <t>Улучшение экологического состояния гидрографической сети</t>
  </si>
  <si>
    <t>Итого по подпрограмме 4</t>
  </si>
  <si>
    <t>Подпрограмма 5 «Развитие системы обращения с отходами, в том числе с ттвердыми коммунальными отходами на территрии Пензенской области»</t>
  </si>
  <si>
    <t>5.2.</t>
  </si>
  <si>
    <t>Основное мероприятие 5.2. "Ликвидация (рекультивация) мест несанкционированного размещения (захоронения) отходов</t>
  </si>
  <si>
    <t>5.2.1.</t>
  </si>
  <si>
    <t>Осуществление мер по ликвидации мест несанкционированного размещения отходов, в том числе твердых коммунальных отходов</t>
  </si>
  <si>
    <t>5.2.2.</t>
  </si>
  <si>
    <t>Министерство жилищно-коммунального хозяйства и гражданской защиты населения Пензенской области</t>
  </si>
  <si>
    <t>5.3.</t>
  </si>
  <si>
    <t>Основное мероприятие 5.3. "Осуществление мероприятий по разработке проектных документаций по ликвидации объектов накопленного вреда окружающей среде"</t>
  </si>
  <si>
    <t>Региональный проект "Чистая страна (Пензенская область)" (Н05-1)</t>
  </si>
  <si>
    <t>5.6.2.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</si>
  <si>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</si>
  <si>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Итого по подпрограмме 5:</t>
  </si>
  <si>
    <t>ИТОГО ПО ГОСПРОГРАММЕ</t>
  </si>
  <si>
    <t>Обобщение информации о количестве ликвидированных несанкционированных свалок отходов</t>
  </si>
  <si>
    <t xml:space="preserve">В рамках реализации регионального проекта «Сохранение уникальных водных объектов (Пензенская область) с Федеральным агентством водных ресурсов согласовано выполнение мероприятия «Расчистка пруда на ручье без названия, расположенного в 100 м северо-западнее ГБУЗ «Городская клиническая больница скорой медицинской помощи имени Г.А. Захарьина». Срок реализации мероприятия 2021-2024 годы. </t>
  </si>
  <si>
    <t>Капитальный ремонт гидротехнического сооружения - плотины на пруду с. Русский Шелдаис на реке Шелдаис Спасского района Пензенской области</t>
  </si>
  <si>
    <t>1.2.4.</t>
  </si>
  <si>
    <t>4 кв. 2023 г. Выполнение  демонтажных работ, % /общестроительных работ, %</t>
  </si>
  <si>
    <t>4 кв. 2023 г. Выполнение общестроительных работ, % /ввод объекта в эксплуатацию, ед.</t>
  </si>
  <si>
    <t>4 кв. 2023 г. Выполнение  демонтажных работ, % /общестроительных работ, %/ввод объекта в эксплуатацию, ед.</t>
  </si>
  <si>
    <t>1.3.</t>
  </si>
  <si>
    <t>Основное мероприятие  "Участие в организации и осуществлении государственного мониторинга водных объектов Пензенской области"</t>
  </si>
  <si>
    <t>1.3.1.</t>
  </si>
  <si>
    <t>Организация и ведение государственного мониторинга водных объектов Пензенской области (проведение регулярных наблюдений за состоянием дна, берегов, состоянием водоохранных зон на водных объектах)</t>
  </si>
  <si>
    <t>1.3.2.</t>
  </si>
  <si>
    <t>Осуществление контроля за ведением государственного мониторинга водных объектов Пензенской области</t>
  </si>
  <si>
    <t>4 кв. 2023 г. Количество водных объектов, на которых проведен мониторинг, ед.</t>
  </si>
  <si>
    <t>3 кв. 2023 г. - 4 кв. 2023 г. Количество контрольных мероприятий, ед.</t>
  </si>
  <si>
    <t>2 кв. 2023 г. - 4 кв. 2023 г. 
Количество проведенных мероприятий, ед.</t>
  </si>
  <si>
    <t>2 кв. 2023 г. - 4 кв. 2023 г.  Количество проведенных лабораторных исследований, ед.</t>
  </si>
  <si>
    <t>1 кв.2023 г. - 4 кв. 2023 г. Количество проведенных выездных обследований территорий,ед.</t>
  </si>
  <si>
    <t>1 кв. 2023 г. -4 кв. 2023 г. Протяженность заложенных учетных маршрутов, тыс. км</t>
  </si>
  <si>
    <t>3 кв. 2023 г. -4 кв. 2023 г. 
Количество обустроенных
подкормочных площадок, шт.</t>
  </si>
  <si>
    <t>3 кв. 2023 г. -4 кв. 2023 г.  Подготовка перечня видов объектов животного мира, обитающих в Пензенской области, шт.</t>
  </si>
  <si>
    <t>1 кв. 2023 г.- 4 кв. 2023 г.                             Число государственных зоологических заказников регионального значения,ед.</t>
  </si>
  <si>
    <t>1</t>
  </si>
  <si>
    <t>1 кв. 2023 г.- 4 кв. 2023 г.                     Количество контрольных мероприятий,ед.</t>
  </si>
  <si>
    <t>4 кв. 2023 г.  Посадка саженцев и уход за ними на площади, га/Количество вновь созданных ООПТ регионального значения, ед./ Установление информационных щитов на границах ООПТ регионального значения</t>
  </si>
  <si>
    <t>1 кв. 2023 г. -4 кв. 2023 г. Количество животных, содержащихся в полувольных условиях, ед.:                                    
олень благородный
кабан</t>
  </si>
  <si>
    <t>2 кв.2023 г. - 4 кв. 2023 г.                    Количество контрольных мероприятий,ед.</t>
  </si>
  <si>
    <t>4 кв. 2023 г. Протяженность участков русел рек, на которых осуществлены работы по оптимизации их пропускной способности, км/Разработка проектно-сметной документации по определению местоположения береговой линии (границы водного объекта), объект</t>
  </si>
  <si>
    <t>2 кв. 2023 г. - 4 кв. 2023 г. Количество контрольных мероприятий,ед.</t>
  </si>
  <si>
    <t>4 кв. 2023 г. Количество проведенных водохозяйственных мероприятий, ед.</t>
  </si>
  <si>
    <t>1 кв. 2023 г.- 4 кв. 2023 г.                      Количество  проведенных контрольно-надзорных и профилактических мероприятий в сфере природопользования и охраны окружающей среды, ед.</t>
  </si>
  <si>
    <t>20</t>
  </si>
  <si>
    <t>50</t>
  </si>
  <si>
    <t>1 кв. 2023 г. -4 кв. 2023 г. Количество предоставленных государственных услуг в рамках ведения Регионального государственного реестра объектов НВОС, ед.</t>
  </si>
  <si>
    <t>1 кв.2023 г. -4 кв. 2023 г. Количество проведенных учетов численности объектов животного мира ,ед.</t>
  </si>
  <si>
    <t>1 кв.2023 г. - 4 кв. 2023 г. Количество публикаций в средствах массовой информации, пресс-конференций, интервью, телерепортажей, объявлений и др., ед.</t>
  </si>
  <si>
    <t>4.2.6.</t>
  </si>
  <si>
    <t xml:space="preserve">Расходы на организацию работ по переизданию Красной книги Пензенской области
</t>
  </si>
  <si>
    <t xml:space="preserve"> 4 кв.2023 г. Составление перечней редких видов грибов, лишайников, мхов и растений, ед.</t>
  </si>
  <si>
    <t>5.1.</t>
  </si>
  <si>
    <t>Основное мероприятие 5.1. "Формирование системы обращения с отходами, в том числе с твердыми коммунальными отходами"</t>
  </si>
  <si>
    <t>5.1.1.</t>
  </si>
  <si>
    <t>Корректировка территориальной схемы обращения с отходами, в том числе с твердыми коммунальными отходами</t>
  </si>
  <si>
    <t>4 кв. 2023 г.                            Количество корректировок территориальной схемы, ед.</t>
  </si>
  <si>
    <t>1 кв. 2023 г. - 4 кв. 2023 г.                            Количество ликвидированных несанкционированных свалок отходов, ед.</t>
  </si>
  <si>
    <t>4 кв. 2023 г.                                                    Сбор информации, отчет</t>
  </si>
  <si>
    <t>5.2.3.</t>
  </si>
  <si>
    <t>Осуществление мер по ликвидации мест несанкционированного размещения отходов на землях лесного фонда</t>
  </si>
  <si>
    <t>2 кв. 2023 г. - 4 кв. 2023 г.  Количество ликвидированных мест размещения отходов, ед.</t>
  </si>
  <si>
    <t>5.2.4.</t>
  </si>
  <si>
    <t>Субсидии на осуществление мер по ликвидации мест несанкционированного размещения отходов</t>
  </si>
  <si>
    <t>3 кв. 2023 г. - 4 кв. 2023 г. Количество муниципальных образований получивших субсидию, шт.</t>
  </si>
  <si>
    <t>5.3.1.</t>
  </si>
  <si>
    <t>Разработка проектной документации по ликвидации объекта накопленного вреда окружающей среде, оплата государственной экспертизы и государственной экологической экспертизы</t>
  </si>
  <si>
    <t xml:space="preserve"> 4 кв. 2023 г. Изготовление проектно-сметной документации и получение положительного заключения экспертизы, комплект</t>
  </si>
  <si>
    <t>5.3.3.</t>
  </si>
  <si>
    <t>Выявление и оценка объектов накопленного вреда окружающей среде, в том числе проведение инженерных изысканий на таких объектах</t>
  </si>
  <si>
    <t>2 кв. 2023 г. - 4 кв. 2023 г. Количество объектов, на которых проведена оценка, ед.</t>
  </si>
  <si>
    <t xml:space="preserve"> 4 кв. 2023 г.                                     Количество ликвидированных несанкционированных свалок в границах городов, ед.</t>
  </si>
  <si>
    <t>5.6.</t>
  </si>
  <si>
    <t xml:space="preserve"> 4 кв.2023 г.                                                                                             Площадь расчистки водоема, га</t>
  </si>
  <si>
    <t>37</t>
  </si>
  <si>
    <t>За счет средств федерального бюджета (субвенции) ведутся работы на 2-х переходящих объектах.Проходит определение береговой линии 2-х водных объектов</t>
  </si>
  <si>
    <t>Организация, осуществление и проведение выездных обследований территорий в области охоты и сохранения охотничьих ресурсов и животного мира</t>
  </si>
  <si>
    <t>Подпрограмма 1 «Развитие водохозяйственного комплекса Пензенской области»</t>
  </si>
  <si>
    <t>Заработная плата и обеспечение деятельности  сотрудников охотничьего надзора</t>
  </si>
  <si>
    <t>В рамках ликвидации несанкционированных свалок в г. Сердобск и г. Белинский, подрядными организациями продолжаются работы по проведению технического этапа рекультивации (государственные контракты заключены с ООО «ЮМакс» и ООО «ДСК Стандарт»)</t>
  </si>
  <si>
    <t>ФГБУ «ЦЛАТИ по ПФО» выполнило  оценку влияния на окружающую среду свалки в селе Лопатино</t>
  </si>
  <si>
    <t>Ликвидирована свалка на берегу Пензенского водохранилища в месте массового посещения отдыхающими</t>
  </si>
  <si>
    <t>6</t>
  </si>
  <si>
    <t>380</t>
  </si>
  <si>
    <t>Объект переходящий на 2024  год</t>
  </si>
  <si>
    <t>70/5,2/-</t>
  </si>
  <si>
    <t>33%/-</t>
  </si>
  <si>
    <t>Работы ведутся в соответствии с графиком производства работ, по условиям Государственного контракта удержан аванс - 19,47%</t>
  </si>
  <si>
    <t>71%/71%</t>
  </si>
  <si>
    <t>Работы ведутся в соответствии с графиком производства работ, по условиям Государственного контракта удержан аванс - 13,73%</t>
  </si>
  <si>
    <t>Работы ведутся в соответствии с графиком производства работ, по условиям Государственного контракта удержан аванс - 18,34%</t>
  </si>
  <si>
    <t>56%/-</t>
  </si>
  <si>
    <t>429</t>
  </si>
  <si>
    <t>Оплачены работы по выносу створов в натуру</t>
  </si>
  <si>
    <t xml:space="preserve">Проведены лабораторные исследования на четырех объектах расположенных в городе Пензе </t>
  </si>
  <si>
    <t>Оплачена подготовка технического задания и сметы на выполнение работ по реконструкции ООПТ регионального значения - памятник природы «Дендрарий им. Г.Ф. Морозова»</t>
  </si>
  <si>
    <t xml:space="preserve">Проведен масштабный экологический субботник «Зеленая Весна»                                                                        Организовано празднование Всемирного дня охраны окружающей среды </t>
  </si>
  <si>
    <t>Работы ФГБУ «ЦЛАТИ по ПФО» выполнены, оплата в июле текущего года</t>
  </si>
  <si>
    <t xml:space="preserve">об исполнении основных мероприятий (региональных проектов), мероприятий государственных программ Пензенской области за за первое полугодие 2023 года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</si>
</sst>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\-??\ _₽_-;_-@_-"/>
    <numFmt numFmtId="165" formatCode="#,##0.0"/>
    <numFmt numFmtId="166" formatCode="0.0"/>
    <numFmt numFmtId="167" formatCode="_(* #,##0.00_);_(* \(#,##0.00\);_(* \-??_);_(@_)"/>
  </numFmts>
  <fonts count="12" x14ac:knownFonts="1">
    <font>
      <sz val="10"/>
      <name val="Arial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7" fontId="11" fillId="0" borderId="0" applyBorder="0" applyAlignment="0" applyProtection="0"/>
    <xf numFmtId="0" fontId="1" fillId="0" borderId="0"/>
    <xf numFmtId="0" fontId="2" fillId="0" borderId="0"/>
    <xf numFmtId="0" fontId="2" fillId="0" borderId="0"/>
    <xf numFmtId="9" fontId="11" fillId="0" borderId="0" applyBorder="0" applyAlignment="0" applyProtection="0"/>
    <xf numFmtId="164" fontId="11" fillId="0" borderId="0" applyBorder="0" applyAlignment="0" applyProtection="0"/>
  </cellStyleXfs>
  <cellXfs count="62">
    <xf numFmtId="0" fontId="0" fillId="0" borderId="0" xfId="0"/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0" xfId="0" applyFill="1"/>
    <xf numFmtId="0" fontId="8" fillId="0" borderId="2" xfId="0" applyFont="1" applyFill="1" applyBorder="1"/>
    <xf numFmtId="0" fontId="7" fillId="0" borderId="2" xfId="0" applyFont="1" applyFill="1" applyBorder="1"/>
    <xf numFmtId="165" fontId="7" fillId="0" borderId="2" xfId="1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justify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0" fontId="1" fillId="0" borderId="0" xfId="0" applyFont="1" applyFill="1"/>
    <xf numFmtId="166" fontId="7" fillId="0" borderId="2" xfId="0" applyNumberFormat="1" applyFont="1" applyFill="1" applyBorder="1" applyAlignment="1">
      <alignment horizontal="center" vertical="center"/>
    </xf>
    <xf numFmtId="16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/>
    <xf numFmtId="165" fontId="7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justify" vertical="top" wrapText="1"/>
    </xf>
    <xf numFmtId="9" fontId="8" fillId="0" borderId="2" xfId="0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65" fontId="9" fillId="0" borderId="2" xfId="4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Alignment="1">
      <alignment horizontal="justify" vertical="top"/>
    </xf>
    <xf numFmtId="165" fontId="10" fillId="0" borderId="0" xfId="0" applyNumberFormat="1" applyFont="1" applyFill="1"/>
    <xf numFmtId="0" fontId="10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justify" vertical="top"/>
    </xf>
    <xf numFmtId="0" fontId="3" fillId="0" borderId="0" xfId="0" applyFont="1" applyFill="1" applyAlignment="1">
      <alignment wrapText="1"/>
    </xf>
    <xf numFmtId="165" fontId="3" fillId="0" borderId="0" xfId="0" applyNumberFormat="1" applyFont="1" applyFill="1"/>
    <xf numFmtId="0" fontId="3" fillId="0" borderId="0" xfId="0" applyFont="1" applyFill="1" applyAlignment="1">
      <alignment horizontal="center"/>
    </xf>
    <xf numFmtId="2" fontId="8" fillId="0" borderId="2" xfId="0" applyNumberFormat="1" applyFont="1" applyFill="1" applyBorder="1" applyAlignment="1">
      <alignment horizontal="center" vertical="top" wrapText="1"/>
    </xf>
    <xf numFmtId="1" fontId="8" fillId="0" borderId="2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</cellXfs>
  <cellStyles count="7">
    <cellStyle name="Обычный" xfId="0" builtinId="0"/>
    <cellStyle name="Обычный 2" xfId="2"/>
    <cellStyle name="Обычный 3" xfId="3"/>
    <cellStyle name="Обычный_Лист1" xfId="4"/>
    <cellStyle name="Процентный 2" xfId="5"/>
    <cellStyle name="Финансовый" xfId="1" builtinId="3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5"/>
  <sheetViews>
    <sheetView tabSelected="1" topLeftCell="A7" zoomScale="70" zoomScaleNormal="70" zoomScalePageLayoutView="55" workbookViewId="0">
      <selection activeCell="N7" sqref="N7"/>
    </sheetView>
  </sheetViews>
  <sheetFormatPr defaultColWidth="9.140625" defaultRowHeight="12.75" x14ac:dyDescent="0.2"/>
  <cols>
    <col min="1" max="1" width="19.28515625" style="37" customWidth="1"/>
    <col min="2" max="2" width="48.5703125" style="38" customWidth="1"/>
    <col min="3" max="3" width="24.5703125" style="37" customWidth="1"/>
    <col min="4" max="4" width="20" style="37" customWidth="1"/>
    <col min="5" max="5" width="15" style="37" customWidth="1"/>
    <col min="6" max="6" width="13.42578125" style="37" customWidth="1"/>
    <col min="7" max="7" width="14.28515625" style="37" customWidth="1"/>
    <col min="8" max="8" width="14.85546875" style="37" customWidth="1"/>
    <col min="9" max="9" width="14.42578125" style="37" customWidth="1"/>
    <col min="10" max="10" width="14.28515625" style="37" customWidth="1"/>
    <col min="11" max="11" width="13.42578125" style="41" customWidth="1"/>
    <col min="12" max="12" width="13.5703125" style="41" customWidth="1"/>
    <col min="13" max="13" width="14.28515625" style="41" customWidth="1"/>
    <col min="14" max="14" width="14" style="41" customWidth="1"/>
    <col min="15" max="15" width="32.140625" style="37" customWidth="1"/>
    <col min="16" max="16" width="16.5703125" style="37" customWidth="1"/>
    <col min="17" max="17" width="17.28515625" style="37" customWidth="1"/>
    <col min="18" max="18" width="24.85546875" style="37" customWidth="1"/>
    <col min="19" max="19" width="22.140625" style="37" customWidth="1"/>
    <col min="20" max="20" width="9.140625" style="6" hidden="1"/>
    <col min="21" max="16384" width="9.140625" style="6"/>
  </cols>
  <sheetData>
    <row r="1" spans="1:20" s="19" customFormat="1" ht="16.5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20" s="19" customFormat="1" ht="22.5" customHeight="1" x14ac:dyDescent="0.2">
      <c r="A2" s="47" t="s">
        <v>202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0" s="24" customFormat="1" ht="18.75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20" s="26" customFormat="1" ht="45.75" customHeight="1" x14ac:dyDescent="0.2">
      <c r="A4" s="50" t="s">
        <v>1</v>
      </c>
      <c r="B4" s="50" t="s">
        <v>2</v>
      </c>
      <c r="C4" s="50" t="s">
        <v>3</v>
      </c>
      <c r="D4" s="50" t="s">
        <v>4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 t="s">
        <v>5</v>
      </c>
      <c r="P4" s="50"/>
      <c r="Q4" s="50"/>
      <c r="R4" s="50" t="s">
        <v>6</v>
      </c>
      <c r="S4" s="50" t="s">
        <v>7</v>
      </c>
      <c r="T4" s="25"/>
    </row>
    <row r="5" spans="1:20" s="26" customFormat="1" ht="27.75" customHeight="1" x14ac:dyDescent="0.2">
      <c r="A5" s="50"/>
      <c r="B5" s="50"/>
      <c r="C5" s="50"/>
      <c r="D5" s="50" t="s">
        <v>8</v>
      </c>
      <c r="E5" s="50"/>
      <c r="F5" s="50"/>
      <c r="G5" s="50" t="s">
        <v>9</v>
      </c>
      <c r="H5" s="50"/>
      <c r="I5" s="50"/>
      <c r="J5" s="50"/>
      <c r="K5" s="50"/>
      <c r="L5" s="50"/>
      <c r="M5" s="50"/>
      <c r="N5" s="50"/>
      <c r="O5" s="50" t="s">
        <v>10</v>
      </c>
      <c r="P5" s="50" t="s">
        <v>11</v>
      </c>
      <c r="Q5" s="50" t="s">
        <v>12</v>
      </c>
      <c r="R5" s="50"/>
      <c r="S5" s="50"/>
      <c r="T5" s="25"/>
    </row>
    <row r="6" spans="1:20" s="26" customFormat="1" ht="56.25" customHeight="1" x14ac:dyDescent="0.2">
      <c r="A6" s="50"/>
      <c r="B6" s="50"/>
      <c r="C6" s="50"/>
      <c r="D6" s="50"/>
      <c r="E6" s="50"/>
      <c r="F6" s="50"/>
      <c r="G6" s="50" t="s">
        <v>13</v>
      </c>
      <c r="H6" s="50"/>
      <c r="I6" s="50" t="s">
        <v>14</v>
      </c>
      <c r="J6" s="50"/>
      <c r="K6" s="50" t="s">
        <v>15</v>
      </c>
      <c r="L6" s="50"/>
      <c r="M6" s="50" t="s">
        <v>16</v>
      </c>
      <c r="N6" s="50"/>
      <c r="O6" s="50"/>
      <c r="P6" s="50"/>
      <c r="Q6" s="50"/>
      <c r="R6" s="50"/>
      <c r="S6" s="50"/>
      <c r="T6" s="25"/>
    </row>
    <row r="7" spans="1:20" s="26" customFormat="1" ht="123" customHeight="1" x14ac:dyDescent="0.2">
      <c r="A7" s="50"/>
      <c r="B7" s="50"/>
      <c r="C7" s="50"/>
      <c r="D7" s="45" t="s">
        <v>17</v>
      </c>
      <c r="E7" s="45" t="s">
        <v>18</v>
      </c>
      <c r="F7" s="45" t="s">
        <v>19</v>
      </c>
      <c r="G7" s="45" t="s">
        <v>17</v>
      </c>
      <c r="H7" s="45" t="s">
        <v>18</v>
      </c>
      <c r="I7" s="45" t="s">
        <v>17</v>
      </c>
      <c r="J7" s="45" t="s">
        <v>18</v>
      </c>
      <c r="K7" s="45" t="s">
        <v>17</v>
      </c>
      <c r="L7" s="45" t="s">
        <v>18</v>
      </c>
      <c r="M7" s="45" t="s">
        <v>17</v>
      </c>
      <c r="N7" s="45" t="s">
        <v>18</v>
      </c>
      <c r="O7" s="50"/>
      <c r="P7" s="50"/>
      <c r="Q7" s="50"/>
      <c r="R7" s="50"/>
      <c r="S7" s="50"/>
      <c r="T7" s="25"/>
    </row>
    <row r="8" spans="1:20" s="27" customFormat="1" ht="15.75" x14ac:dyDescent="0.2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  <c r="N8" s="17">
        <v>14</v>
      </c>
      <c r="O8" s="17">
        <v>15</v>
      </c>
      <c r="P8" s="17">
        <v>16</v>
      </c>
      <c r="Q8" s="17">
        <v>17</v>
      </c>
      <c r="R8" s="17">
        <v>18</v>
      </c>
      <c r="S8" s="17">
        <v>19</v>
      </c>
      <c r="T8" s="25"/>
    </row>
    <row r="9" spans="1:20" ht="31.5" customHeight="1" x14ac:dyDescent="0.2">
      <c r="A9" s="50" t="s">
        <v>20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"/>
    </row>
    <row r="10" spans="1:20" ht="59.25" customHeight="1" x14ac:dyDescent="0.2">
      <c r="A10" s="45">
        <v>1</v>
      </c>
      <c r="B10" s="2" t="s">
        <v>181</v>
      </c>
      <c r="C10" s="45" t="s">
        <v>23</v>
      </c>
      <c r="D10" s="45" t="s">
        <v>23</v>
      </c>
      <c r="E10" s="45" t="s">
        <v>23</v>
      </c>
      <c r="F10" s="45" t="s">
        <v>23</v>
      </c>
      <c r="G10" s="45" t="s">
        <v>23</v>
      </c>
      <c r="H10" s="45" t="s">
        <v>23</v>
      </c>
      <c r="I10" s="45" t="s">
        <v>23</v>
      </c>
      <c r="J10" s="45" t="s">
        <v>23</v>
      </c>
      <c r="K10" s="45" t="s">
        <v>23</v>
      </c>
      <c r="L10" s="45" t="s">
        <v>23</v>
      </c>
      <c r="M10" s="45" t="s">
        <v>23</v>
      </c>
      <c r="N10" s="45" t="s">
        <v>23</v>
      </c>
      <c r="O10" s="45" t="s">
        <v>23</v>
      </c>
      <c r="P10" s="45" t="s">
        <v>23</v>
      </c>
      <c r="Q10" s="45" t="s">
        <v>23</v>
      </c>
      <c r="R10" s="45" t="s">
        <v>23</v>
      </c>
      <c r="S10" s="45" t="s">
        <v>23</v>
      </c>
      <c r="T10" s="5"/>
    </row>
    <row r="11" spans="1:20" ht="73.5" customHeight="1" x14ac:dyDescent="0.2">
      <c r="A11" s="1" t="s">
        <v>21</v>
      </c>
      <c r="B11" s="2" t="s">
        <v>22</v>
      </c>
      <c r="C11" s="45" t="s">
        <v>23</v>
      </c>
      <c r="D11" s="4">
        <f>G11+I11</f>
        <v>74943.8</v>
      </c>
      <c r="E11" s="4">
        <f>H11+J11</f>
        <v>32838.299999999996</v>
      </c>
      <c r="F11" s="4">
        <f>E11*100/D11</f>
        <v>43.817233713796199</v>
      </c>
      <c r="G11" s="4">
        <f>G14+G16+G18+G12</f>
        <v>55691.700000000004</v>
      </c>
      <c r="H11" s="4">
        <f>H14+H16+H18+H12</f>
        <v>30197.1</v>
      </c>
      <c r="I11" s="4">
        <f>I14+I16+I18+I12</f>
        <v>19252.099999999999</v>
      </c>
      <c r="J11" s="4">
        <f>J14+J16+J18+J12</f>
        <v>2641.2</v>
      </c>
      <c r="K11" s="4">
        <f t="shared" ref="I11:N11" si="0">K14+K16+K18+K12</f>
        <v>0</v>
      </c>
      <c r="L11" s="4">
        <f t="shared" si="0"/>
        <v>0</v>
      </c>
      <c r="M11" s="4">
        <f t="shared" si="0"/>
        <v>0</v>
      </c>
      <c r="N11" s="4">
        <f t="shared" si="0"/>
        <v>0</v>
      </c>
      <c r="O11" s="3" t="s">
        <v>23</v>
      </c>
      <c r="P11" s="3" t="s">
        <v>23</v>
      </c>
      <c r="Q11" s="3" t="s">
        <v>23</v>
      </c>
      <c r="R11" s="3" t="s">
        <v>23</v>
      </c>
      <c r="S11" s="3" t="s">
        <v>23</v>
      </c>
      <c r="T11" s="5"/>
    </row>
    <row r="12" spans="1:20" ht="77.25" customHeight="1" x14ac:dyDescent="0.2">
      <c r="A12" s="10" t="s">
        <v>120</v>
      </c>
      <c r="B12" s="11" t="s">
        <v>119</v>
      </c>
      <c r="C12" s="44" t="s">
        <v>26</v>
      </c>
      <c r="D12" s="14">
        <f>G12+I12</f>
        <v>7934</v>
      </c>
      <c r="E12" s="12">
        <f>H12+J12</f>
        <v>413.6</v>
      </c>
      <c r="F12" s="14">
        <f>E12*100/D12</f>
        <v>5.2130073103100578</v>
      </c>
      <c r="G12" s="14">
        <v>7271.4</v>
      </c>
      <c r="H12" s="14">
        <v>380.5</v>
      </c>
      <c r="I12" s="14">
        <v>662.6</v>
      </c>
      <c r="J12" s="14">
        <v>33.1</v>
      </c>
      <c r="K12" s="12">
        <v>0</v>
      </c>
      <c r="L12" s="12">
        <v>0</v>
      </c>
      <c r="M12" s="12">
        <v>0</v>
      </c>
      <c r="N12" s="12">
        <v>0</v>
      </c>
      <c r="O12" s="15" t="s">
        <v>121</v>
      </c>
      <c r="P12" s="3" t="s">
        <v>27</v>
      </c>
      <c r="Q12" s="29" t="s">
        <v>189</v>
      </c>
      <c r="R12" s="15" t="s">
        <v>188</v>
      </c>
      <c r="S12" s="17" t="s">
        <v>23</v>
      </c>
      <c r="T12" s="5"/>
    </row>
    <row r="13" spans="1:20" ht="105" customHeight="1" x14ac:dyDescent="0.2">
      <c r="A13" s="10"/>
      <c r="B13" s="28" t="s">
        <v>28</v>
      </c>
      <c r="C13" s="52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4"/>
      <c r="T13" s="5"/>
    </row>
    <row r="14" spans="1:20" ht="119.25" customHeight="1" x14ac:dyDescent="0.2">
      <c r="A14" s="10" t="s">
        <v>24</v>
      </c>
      <c r="B14" s="11" t="s">
        <v>25</v>
      </c>
      <c r="C14" s="44" t="s">
        <v>26</v>
      </c>
      <c r="D14" s="12">
        <f>G14+I14</f>
        <v>17991.900000000001</v>
      </c>
      <c r="E14" s="12">
        <f>H14+J14</f>
        <v>4774.8</v>
      </c>
      <c r="F14" s="14">
        <f>E14*100/D14</f>
        <v>26.538609040734997</v>
      </c>
      <c r="G14" s="12">
        <v>13111.2</v>
      </c>
      <c r="H14" s="12">
        <v>4392.8</v>
      </c>
      <c r="I14" s="12">
        <v>4880.7</v>
      </c>
      <c r="J14" s="12">
        <v>382</v>
      </c>
      <c r="K14" s="12">
        <v>0</v>
      </c>
      <c r="L14" s="12">
        <v>0</v>
      </c>
      <c r="M14" s="12">
        <v>0</v>
      </c>
      <c r="N14" s="12">
        <v>0</v>
      </c>
      <c r="O14" s="15" t="s">
        <v>122</v>
      </c>
      <c r="P14" s="3" t="s">
        <v>27</v>
      </c>
      <c r="Q14" s="29" t="s">
        <v>190</v>
      </c>
      <c r="R14" s="15" t="s">
        <v>191</v>
      </c>
      <c r="S14" s="17" t="s">
        <v>23</v>
      </c>
      <c r="T14" s="5"/>
    </row>
    <row r="15" spans="1:20" ht="101.25" customHeight="1" x14ac:dyDescent="0.2">
      <c r="A15" s="10"/>
      <c r="B15" s="28" t="s">
        <v>28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"/>
    </row>
    <row r="16" spans="1:20" ht="124.5" customHeight="1" x14ac:dyDescent="0.2">
      <c r="A16" s="10" t="s">
        <v>29</v>
      </c>
      <c r="B16" s="11" t="s">
        <v>30</v>
      </c>
      <c r="C16" s="44" t="s">
        <v>26</v>
      </c>
      <c r="D16" s="12">
        <f>G16+I16</f>
        <v>34026.800000000003</v>
      </c>
      <c r="E16" s="12">
        <f>H16+J16</f>
        <v>20855.2</v>
      </c>
      <c r="F16" s="14">
        <f>E16*100/D16</f>
        <v>61.290512184513375</v>
      </c>
      <c r="G16" s="12">
        <v>24208.9</v>
      </c>
      <c r="H16" s="12">
        <v>19172.7</v>
      </c>
      <c r="I16" s="12">
        <v>9817.9</v>
      </c>
      <c r="J16" s="12">
        <v>1682.5</v>
      </c>
      <c r="K16" s="12">
        <v>0</v>
      </c>
      <c r="L16" s="12">
        <v>0</v>
      </c>
      <c r="M16" s="12">
        <v>0</v>
      </c>
      <c r="N16" s="12">
        <v>0</v>
      </c>
      <c r="O16" s="15" t="s">
        <v>123</v>
      </c>
      <c r="P16" s="3" t="s">
        <v>27</v>
      </c>
      <c r="Q16" s="29" t="s">
        <v>192</v>
      </c>
      <c r="R16" s="15" t="s">
        <v>193</v>
      </c>
      <c r="S16" s="17" t="s">
        <v>23</v>
      </c>
      <c r="T16" s="5"/>
    </row>
    <row r="17" spans="1:20" ht="108.75" customHeight="1" x14ac:dyDescent="0.2">
      <c r="A17" s="10"/>
      <c r="B17" s="28" t="s">
        <v>28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"/>
    </row>
    <row r="18" spans="1:20" ht="117" customHeight="1" x14ac:dyDescent="0.2">
      <c r="A18" s="10" t="s">
        <v>31</v>
      </c>
      <c r="B18" s="11" t="s">
        <v>32</v>
      </c>
      <c r="C18" s="44" t="s">
        <v>26</v>
      </c>
      <c r="D18" s="12">
        <f>G18+I18</f>
        <v>14991.1</v>
      </c>
      <c r="E18" s="12">
        <f>H18+J18</f>
        <v>6794.7000000000007</v>
      </c>
      <c r="F18" s="14">
        <f>E18*100/D18</f>
        <v>45.324892769710033</v>
      </c>
      <c r="G18" s="12">
        <v>11100.2</v>
      </c>
      <c r="H18" s="12">
        <v>6251.1</v>
      </c>
      <c r="I18" s="12">
        <v>3890.9</v>
      </c>
      <c r="J18" s="12">
        <v>543.6</v>
      </c>
      <c r="K18" s="12">
        <v>0</v>
      </c>
      <c r="L18" s="12">
        <v>0</v>
      </c>
      <c r="M18" s="12">
        <v>0</v>
      </c>
      <c r="N18" s="12">
        <v>0</v>
      </c>
      <c r="O18" s="15" t="s">
        <v>122</v>
      </c>
      <c r="P18" s="3" t="s">
        <v>27</v>
      </c>
      <c r="Q18" s="31" t="s">
        <v>195</v>
      </c>
      <c r="R18" s="15" t="s">
        <v>194</v>
      </c>
      <c r="S18" s="17" t="s">
        <v>23</v>
      </c>
      <c r="T18" s="5"/>
    </row>
    <row r="19" spans="1:20" ht="102.75" customHeight="1" x14ac:dyDescent="0.2">
      <c r="A19" s="10"/>
      <c r="B19" s="28" t="s">
        <v>28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"/>
    </row>
    <row r="20" spans="1:20" ht="72" customHeight="1" x14ac:dyDescent="0.2">
      <c r="A20" s="1" t="s">
        <v>124</v>
      </c>
      <c r="B20" s="2" t="s">
        <v>125</v>
      </c>
      <c r="C20" s="45" t="s">
        <v>23</v>
      </c>
      <c r="D20" s="4">
        <f>D21+D23</f>
        <v>5000</v>
      </c>
      <c r="E20" s="4">
        <f t="shared" ref="E20:N20" si="1">E21+E23</f>
        <v>0</v>
      </c>
      <c r="F20" s="4">
        <f t="shared" si="1"/>
        <v>0</v>
      </c>
      <c r="G20" s="4">
        <f t="shared" si="1"/>
        <v>0</v>
      </c>
      <c r="H20" s="4">
        <f t="shared" si="1"/>
        <v>0</v>
      </c>
      <c r="I20" s="4">
        <f t="shared" si="1"/>
        <v>5000</v>
      </c>
      <c r="J20" s="4">
        <f t="shared" si="1"/>
        <v>0</v>
      </c>
      <c r="K20" s="4">
        <f t="shared" si="1"/>
        <v>0</v>
      </c>
      <c r="L20" s="4">
        <f t="shared" si="1"/>
        <v>0</v>
      </c>
      <c r="M20" s="4">
        <f t="shared" si="1"/>
        <v>0</v>
      </c>
      <c r="N20" s="4">
        <f t="shared" si="1"/>
        <v>0</v>
      </c>
      <c r="O20" s="3" t="s">
        <v>23</v>
      </c>
      <c r="P20" s="3" t="s">
        <v>23</v>
      </c>
      <c r="Q20" s="3" t="s">
        <v>23</v>
      </c>
      <c r="R20" s="3" t="s">
        <v>23</v>
      </c>
      <c r="S20" s="3" t="s">
        <v>23</v>
      </c>
      <c r="T20" s="5"/>
    </row>
    <row r="21" spans="1:20" ht="96.75" customHeight="1" x14ac:dyDescent="0.2">
      <c r="A21" s="10" t="s">
        <v>126</v>
      </c>
      <c r="B21" s="11" t="s">
        <v>127</v>
      </c>
      <c r="C21" s="44" t="s">
        <v>39</v>
      </c>
      <c r="D21" s="12">
        <f>G21+I21</f>
        <v>5000</v>
      </c>
      <c r="E21" s="12">
        <f>H21+J21</f>
        <v>0</v>
      </c>
      <c r="F21" s="14">
        <f>E21*100/D21</f>
        <v>0</v>
      </c>
      <c r="G21" s="12">
        <v>0</v>
      </c>
      <c r="H21" s="12">
        <v>0</v>
      </c>
      <c r="I21" s="12">
        <v>5000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5" t="s">
        <v>130</v>
      </c>
      <c r="P21" s="3" t="s">
        <v>27</v>
      </c>
      <c r="Q21" s="3" t="s">
        <v>27</v>
      </c>
      <c r="R21" s="3" t="s">
        <v>27</v>
      </c>
      <c r="S21" s="17" t="s">
        <v>23</v>
      </c>
      <c r="T21" s="5"/>
    </row>
    <row r="22" spans="1:20" ht="105.75" customHeight="1" x14ac:dyDescent="0.2">
      <c r="A22" s="1"/>
      <c r="B22" s="11" t="s">
        <v>28</v>
      </c>
      <c r="C22" s="56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8"/>
      <c r="T22" s="5"/>
    </row>
    <row r="23" spans="1:20" ht="94.5" customHeight="1" x14ac:dyDescent="0.2">
      <c r="A23" s="10" t="s">
        <v>128</v>
      </c>
      <c r="B23" s="11" t="s">
        <v>129</v>
      </c>
      <c r="C23" s="44" t="s">
        <v>39</v>
      </c>
      <c r="D23" s="12">
        <f>G23+I23</f>
        <v>0</v>
      </c>
      <c r="E23" s="12">
        <f>H23+J23</f>
        <v>0</v>
      </c>
      <c r="F23" s="14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5" t="s">
        <v>131</v>
      </c>
      <c r="P23" s="3" t="s">
        <v>27</v>
      </c>
      <c r="Q23" s="3" t="s">
        <v>27</v>
      </c>
      <c r="R23" s="3" t="s">
        <v>27</v>
      </c>
      <c r="S23" s="17" t="s">
        <v>23</v>
      </c>
      <c r="T23" s="5"/>
    </row>
    <row r="24" spans="1:20" ht="103.5" customHeight="1" x14ac:dyDescent="0.2">
      <c r="A24" s="10"/>
      <c r="B24" s="11" t="s">
        <v>28</v>
      </c>
      <c r="C24" s="52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4"/>
      <c r="T24" s="5"/>
    </row>
    <row r="25" spans="1:20" ht="21" customHeight="1" x14ac:dyDescent="0.25">
      <c r="A25" s="7"/>
      <c r="B25" s="8" t="s">
        <v>33</v>
      </c>
      <c r="C25" s="44" t="s">
        <v>23</v>
      </c>
      <c r="D25" s="9">
        <f>D11+D20</f>
        <v>79943.8</v>
      </c>
      <c r="E25" s="9">
        <f>E11+E20</f>
        <v>32838.299999999996</v>
      </c>
      <c r="F25" s="4">
        <f>E25*100/D25</f>
        <v>41.076731403811173</v>
      </c>
      <c r="G25" s="9">
        <f>G11+G20</f>
        <v>55691.700000000004</v>
      </c>
      <c r="H25" s="9">
        <f t="shared" ref="H25:N25" si="2">H11+H20</f>
        <v>30197.1</v>
      </c>
      <c r="I25" s="9">
        <f t="shared" si="2"/>
        <v>24252.1</v>
      </c>
      <c r="J25" s="9">
        <f t="shared" si="2"/>
        <v>2641.2</v>
      </c>
      <c r="K25" s="9">
        <f t="shared" si="2"/>
        <v>0</v>
      </c>
      <c r="L25" s="9">
        <f t="shared" si="2"/>
        <v>0</v>
      </c>
      <c r="M25" s="9">
        <f t="shared" si="2"/>
        <v>0</v>
      </c>
      <c r="N25" s="9">
        <f t="shared" si="2"/>
        <v>0</v>
      </c>
      <c r="O25" s="3" t="s">
        <v>23</v>
      </c>
      <c r="P25" s="3" t="s">
        <v>23</v>
      </c>
      <c r="Q25" s="3" t="s">
        <v>23</v>
      </c>
      <c r="R25" s="3" t="s">
        <v>23</v>
      </c>
      <c r="S25" s="3" t="s">
        <v>23</v>
      </c>
      <c r="T25" s="5"/>
    </row>
    <row r="26" spans="1:20" ht="53.25" customHeight="1" x14ac:dyDescent="0.2">
      <c r="A26" s="1">
        <v>2</v>
      </c>
      <c r="B26" s="2" t="s">
        <v>34</v>
      </c>
      <c r="C26" s="45" t="s">
        <v>23</v>
      </c>
      <c r="D26" s="3" t="s">
        <v>23</v>
      </c>
      <c r="E26" s="3" t="s">
        <v>23</v>
      </c>
      <c r="F26" s="3" t="s">
        <v>23</v>
      </c>
      <c r="G26" s="3" t="s">
        <v>23</v>
      </c>
      <c r="H26" s="3" t="s">
        <v>23</v>
      </c>
      <c r="I26" s="4" t="s">
        <v>23</v>
      </c>
      <c r="J26" s="3" t="s">
        <v>23</v>
      </c>
      <c r="K26" s="3" t="s">
        <v>23</v>
      </c>
      <c r="L26" s="3" t="s">
        <v>23</v>
      </c>
      <c r="M26" s="3" t="s">
        <v>23</v>
      </c>
      <c r="N26" s="3" t="s">
        <v>23</v>
      </c>
      <c r="O26" s="3" t="s">
        <v>23</v>
      </c>
      <c r="P26" s="3" t="s">
        <v>23</v>
      </c>
      <c r="Q26" s="3" t="s">
        <v>23</v>
      </c>
      <c r="R26" s="3" t="s">
        <v>23</v>
      </c>
      <c r="S26" s="3" t="s">
        <v>23</v>
      </c>
      <c r="T26" s="5"/>
    </row>
    <row r="27" spans="1:20" ht="60.75" customHeight="1" x14ac:dyDescent="0.2">
      <c r="A27" s="1" t="s">
        <v>35</v>
      </c>
      <c r="B27" s="2" t="s">
        <v>36</v>
      </c>
      <c r="C27" s="45" t="s">
        <v>23</v>
      </c>
      <c r="D27" s="20">
        <f t="shared" ref="D27:N27" si="3">D28</f>
        <v>380</v>
      </c>
      <c r="E27" s="20">
        <f t="shared" si="3"/>
        <v>321.89999999999998</v>
      </c>
      <c r="F27" s="20">
        <f t="shared" si="3"/>
        <v>84.710526315789465</v>
      </c>
      <c r="G27" s="20">
        <f t="shared" si="3"/>
        <v>0</v>
      </c>
      <c r="H27" s="20">
        <f t="shared" si="3"/>
        <v>0</v>
      </c>
      <c r="I27" s="20">
        <f t="shared" si="3"/>
        <v>380</v>
      </c>
      <c r="J27" s="20">
        <f t="shared" si="3"/>
        <v>321.89999999999998</v>
      </c>
      <c r="K27" s="20">
        <f t="shared" si="3"/>
        <v>0</v>
      </c>
      <c r="L27" s="20">
        <f t="shared" si="3"/>
        <v>0</v>
      </c>
      <c r="M27" s="20">
        <f t="shared" si="3"/>
        <v>0</v>
      </c>
      <c r="N27" s="20">
        <f t="shared" si="3"/>
        <v>0</v>
      </c>
      <c r="O27" s="3" t="s">
        <v>23</v>
      </c>
      <c r="P27" s="3" t="s">
        <v>23</v>
      </c>
      <c r="Q27" s="3" t="s">
        <v>23</v>
      </c>
      <c r="R27" s="3" t="s">
        <v>23</v>
      </c>
      <c r="S27" s="3" t="s">
        <v>23</v>
      </c>
      <c r="T27" s="5"/>
    </row>
    <row r="28" spans="1:20" ht="144.75" customHeight="1" x14ac:dyDescent="0.2">
      <c r="A28" s="10" t="s">
        <v>37</v>
      </c>
      <c r="B28" s="11" t="s">
        <v>38</v>
      </c>
      <c r="C28" s="44" t="s">
        <v>39</v>
      </c>
      <c r="D28" s="12">
        <f>I28</f>
        <v>380</v>
      </c>
      <c r="E28" s="12">
        <f>J28</f>
        <v>321.89999999999998</v>
      </c>
      <c r="F28" s="14">
        <f>E28*100/D28</f>
        <v>84.710526315789465</v>
      </c>
      <c r="G28" s="12">
        <v>0</v>
      </c>
      <c r="H28" s="12">
        <v>0</v>
      </c>
      <c r="I28" s="12">
        <v>380</v>
      </c>
      <c r="J28" s="12">
        <v>321.89999999999998</v>
      </c>
      <c r="K28" s="12">
        <v>0</v>
      </c>
      <c r="L28" s="12">
        <v>0</v>
      </c>
      <c r="M28" s="12">
        <v>0</v>
      </c>
      <c r="N28" s="12">
        <v>0</v>
      </c>
      <c r="O28" s="15" t="s">
        <v>132</v>
      </c>
      <c r="P28" s="17">
        <v>2</v>
      </c>
      <c r="Q28" s="17">
        <v>2</v>
      </c>
      <c r="R28" s="15" t="s">
        <v>200</v>
      </c>
      <c r="S28" s="44" t="s">
        <v>23</v>
      </c>
      <c r="T28" s="5"/>
    </row>
    <row r="29" spans="1:20" ht="103.5" customHeight="1" x14ac:dyDescent="0.2">
      <c r="A29" s="3"/>
      <c r="B29" s="28" t="s">
        <v>28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"/>
    </row>
    <row r="30" spans="1:20" ht="56.25" customHeight="1" x14ac:dyDescent="0.2">
      <c r="A30" s="1" t="s">
        <v>40</v>
      </c>
      <c r="B30" s="2" t="s">
        <v>41</v>
      </c>
      <c r="C30" s="45" t="s">
        <v>23</v>
      </c>
      <c r="D30" s="4">
        <f>D31</f>
        <v>300</v>
      </c>
      <c r="E30" s="4">
        <f>E31</f>
        <v>55.9</v>
      </c>
      <c r="F30" s="23">
        <f>E30*100/D30</f>
        <v>18.633333333333333</v>
      </c>
      <c r="G30" s="4">
        <f t="shared" ref="G30:N30" si="4">G31</f>
        <v>0</v>
      </c>
      <c r="H30" s="4">
        <f t="shared" si="4"/>
        <v>0</v>
      </c>
      <c r="I30" s="4">
        <f t="shared" si="4"/>
        <v>300</v>
      </c>
      <c r="J30" s="4">
        <f t="shared" si="4"/>
        <v>55.9</v>
      </c>
      <c r="K30" s="4">
        <f t="shared" si="4"/>
        <v>0</v>
      </c>
      <c r="L30" s="4">
        <f t="shared" si="4"/>
        <v>0</v>
      </c>
      <c r="M30" s="4">
        <f t="shared" si="4"/>
        <v>0</v>
      </c>
      <c r="N30" s="4">
        <f t="shared" si="4"/>
        <v>0</v>
      </c>
      <c r="O30" s="3" t="s">
        <v>23</v>
      </c>
      <c r="P30" s="3" t="s">
        <v>23</v>
      </c>
      <c r="Q30" s="3" t="s">
        <v>23</v>
      </c>
      <c r="R30" s="3" t="s">
        <v>23</v>
      </c>
      <c r="S30" s="3" t="s">
        <v>23</v>
      </c>
      <c r="T30" s="5"/>
    </row>
    <row r="31" spans="1:20" s="19" customFormat="1" ht="123" customHeight="1" x14ac:dyDescent="0.2">
      <c r="A31" s="10" t="s">
        <v>42</v>
      </c>
      <c r="B31" s="11" t="s">
        <v>43</v>
      </c>
      <c r="C31" s="44" t="s">
        <v>39</v>
      </c>
      <c r="D31" s="12">
        <f>G31+I31</f>
        <v>300</v>
      </c>
      <c r="E31" s="12">
        <f>H31+J31</f>
        <v>55.9</v>
      </c>
      <c r="F31" s="14">
        <f>E31*100/D31</f>
        <v>18.633333333333333</v>
      </c>
      <c r="G31" s="12">
        <v>0</v>
      </c>
      <c r="H31" s="12">
        <v>0</v>
      </c>
      <c r="I31" s="30">
        <v>300</v>
      </c>
      <c r="J31" s="30">
        <v>55.9</v>
      </c>
      <c r="K31" s="12">
        <v>0</v>
      </c>
      <c r="L31" s="12">
        <v>0</v>
      </c>
      <c r="M31" s="12">
        <v>0</v>
      </c>
      <c r="N31" s="12">
        <v>0</v>
      </c>
      <c r="O31" s="15" t="s">
        <v>133</v>
      </c>
      <c r="P31" s="17">
        <v>4</v>
      </c>
      <c r="Q31" s="17">
        <v>4</v>
      </c>
      <c r="R31" s="15" t="s">
        <v>198</v>
      </c>
      <c r="S31" s="44" t="s">
        <v>23</v>
      </c>
      <c r="T31" s="18"/>
    </row>
    <row r="32" spans="1:20" ht="105" customHeight="1" x14ac:dyDescent="0.2">
      <c r="A32" s="3"/>
      <c r="B32" s="28" t="s">
        <v>28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"/>
    </row>
    <row r="33" spans="1:20" ht="25.5" customHeight="1" x14ac:dyDescent="0.25">
      <c r="A33" s="7"/>
      <c r="B33" s="8" t="s">
        <v>44</v>
      </c>
      <c r="C33" s="44" t="s">
        <v>23</v>
      </c>
      <c r="D33" s="9">
        <f>D30+D27</f>
        <v>680</v>
      </c>
      <c r="E33" s="9">
        <f>E30+E27</f>
        <v>377.79999999999995</v>
      </c>
      <c r="F33" s="4">
        <f>E33*100/D33</f>
        <v>55.558823529411754</v>
      </c>
      <c r="G33" s="9">
        <f t="shared" ref="G33:N33" si="5">G30+G27</f>
        <v>0</v>
      </c>
      <c r="H33" s="9">
        <f t="shared" si="5"/>
        <v>0</v>
      </c>
      <c r="I33" s="9">
        <f t="shared" si="5"/>
        <v>680</v>
      </c>
      <c r="J33" s="9">
        <f t="shared" si="5"/>
        <v>377.79999999999995</v>
      </c>
      <c r="K33" s="9">
        <f t="shared" si="5"/>
        <v>0</v>
      </c>
      <c r="L33" s="9">
        <f t="shared" si="5"/>
        <v>0</v>
      </c>
      <c r="M33" s="9">
        <f t="shared" si="5"/>
        <v>0</v>
      </c>
      <c r="N33" s="9">
        <f t="shared" si="5"/>
        <v>0</v>
      </c>
      <c r="O33" s="3" t="s">
        <v>23</v>
      </c>
      <c r="P33" s="3" t="s">
        <v>23</v>
      </c>
      <c r="Q33" s="3" t="s">
        <v>23</v>
      </c>
      <c r="R33" s="3" t="s">
        <v>23</v>
      </c>
      <c r="S33" s="3" t="s">
        <v>23</v>
      </c>
      <c r="T33" s="5"/>
    </row>
    <row r="34" spans="1:20" ht="82.5" customHeight="1" x14ac:dyDescent="0.2">
      <c r="A34" s="1">
        <v>3</v>
      </c>
      <c r="B34" s="2" t="s">
        <v>45</v>
      </c>
      <c r="C34" s="44" t="s">
        <v>23</v>
      </c>
      <c r="D34" s="3" t="s">
        <v>23</v>
      </c>
      <c r="E34" s="3" t="s">
        <v>23</v>
      </c>
      <c r="F34" s="3" t="s">
        <v>23</v>
      </c>
      <c r="G34" s="3" t="s">
        <v>23</v>
      </c>
      <c r="H34" s="4" t="s">
        <v>23</v>
      </c>
      <c r="I34" s="4" t="s">
        <v>23</v>
      </c>
      <c r="J34" s="3" t="s">
        <v>23</v>
      </c>
      <c r="K34" s="3" t="s">
        <v>23</v>
      </c>
      <c r="L34" s="3" t="s">
        <v>23</v>
      </c>
      <c r="M34" s="3" t="s">
        <v>23</v>
      </c>
      <c r="N34" s="3" t="s">
        <v>23</v>
      </c>
      <c r="O34" s="3" t="s">
        <v>23</v>
      </c>
      <c r="P34" s="3" t="s">
        <v>23</v>
      </c>
      <c r="Q34" s="3" t="s">
        <v>23</v>
      </c>
      <c r="R34" s="3" t="s">
        <v>23</v>
      </c>
      <c r="S34" s="3" t="s">
        <v>23</v>
      </c>
      <c r="T34" s="5"/>
    </row>
    <row r="35" spans="1:20" ht="91.5" customHeight="1" x14ac:dyDescent="0.2">
      <c r="A35" s="1" t="s">
        <v>46</v>
      </c>
      <c r="B35" s="2" t="s">
        <v>47</v>
      </c>
      <c r="C35" s="45" t="s">
        <v>23</v>
      </c>
      <c r="D35" s="4">
        <f>D36+D38+D40+D42</f>
        <v>10914.300000000001</v>
      </c>
      <c r="E35" s="4">
        <f t="shared" ref="E35:N35" si="6">E36+E38+E40+E42</f>
        <v>4584.2</v>
      </c>
      <c r="F35" s="4">
        <f>E35*100/D35</f>
        <v>42.001777484584437</v>
      </c>
      <c r="G35" s="4">
        <f t="shared" si="6"/>
        <v>10914.300000000001</v>
      </c>
      <c r="H35" s="4">
        <f>H36+H38+H40+H42</f>
        <v>4584.2</v>
      </c>
      <c r="I35" s="4">
        <f t="shared" si="6"/>
        <v>0</v>
      </c>
      <c r="J35" s="4">
        <f t="shared" si="6"/>
        <v>0</v>
      </c>
      <c r="K35" s="4">
        <f t="shared" si="6"/>
        <v>0</v>
      </c>
      <c r="L35" s="4">
        <f t="shared" si="6"/>
        <v>0</v>
      </c>
      <c r="M35" s="4">
        <f t="shared" si="6"/>
        <v>0</v>
      </c>
      <c r="N35" s="4">
        <f t="shared" si="6"/>
        <v>0</v>
      </c>
      <c r="O35" s="3" t="s">
        <v>23</v>
      </c>
      <c r="P35" s="3" t="s">
        <v>23</v>
      </c>
      <c r="Q35" s="3" t="s">
        <v>23</v>
      </c>
      <c r="R35" s="3" t="s">
        <v>23</v>
      </c>
      <c r="S35" s="3" t="s">
        <v>23</v>
      </c>
      <c r="T35" s="5"/>
    </row>
    <row r="36" spans="1:20" ht="105.75" customHeight="1" x14ac:dyDescent="0.2">
      <c r="A36" s="10" t="s">
        <v>48</v>
      </c>
      <c r="B36" s="11" t="s">
        <v>180</v>
      </c>
      <c r="C36" s="44" t="s">
        <v>39</v>
      </c>
      <c r="D36" s="13">
        <f>G36</f>
        <v>8132</v>
      </c>
      <c r="E36" s="13">
        <f>H36</f>
        <v>3718.9</v>
      </c>
      <c r="F36" s="14">
        <f>E36*100/D36</f>
        <v>45.731677324151498</v>
      </c>
      <c r="G36" s="13">
        <v>8132</v>
      </c>
      <c r="H36" s="13">
        <v>3718.9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5" t="s">
        <v>134</v>
      </c>
      <c r="P36" s="16" t="s">
        <v>187</v>
      </c>
      <c r="Q36" s="16" t="s">
        <v>196</v>
      </c>
      <c r="R36" s="15" t="s">
        <v>49</v>
      </c>
      <c r="S36" s="44" t="s">
        <v>23</v>
      </c>
      <c r="T36" s="5"/>
    </row>
    <row r="37" spans="1:20" s="19" customFormat="1" ht="119.25" customHeight="1" x14ac:dyDescent="0.2">
      <c r="A37" s="10"/>
      <c r="B37" s="11" t="s">
        <v>28</v>
      </c>
      <c r="C37" s="59" t="s">
        <v>182</v>
      </c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1"/>
      <c r="T37" s="18"/>
    </row>
    <row r="38" spans="1:20" ht="86.25" customHeight="1" x14ac:dyDescent="0.2">
      <c r="A38" s="10" t="s">
        <v>50</v>
      </c>
      <c r="B38" s="11" t="s">
        <v>51</v>
      </c>
      <c r="C38" s="44" t="s">
        <v>39</v>
      </c>
      <c r="D38" s="13">
        <f>G38</f>
        <v>2558.6</v>
      </c>
      <c r="E38" s="13">
        <f>H38</f>
        <v>865.3</v>
      </c>
      <c r="F38" s="14">
        <f>E38*100/D38</f>
        <v>33.819276166653637</v>
      </c>
      <c r="G38" s="13">
        <v>2558.6</v>
      </c>
      <c r="H38" s="13">
        <v>865.3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5" t="s">
        <v>135</v>
      </c>
      <c r="P38" s="15">
        <v>6</v>
      </c>
      <c r="Q38" s="15">
        <v>9.52</v>
      </c>
      <c r="R38" s="15" t="s">
        <v>52</v>
      </c>
      <c r="S38" s="44" t="s">
        <v>23</v>
      </c>
      <c r="T38" s="5"/>
    </row>
    <row r="39" spans="1:20" s="19" customFormat="1" ht="122.25" customHeight="1" x14ac:dyDescent="0.2">
      <c r="A39" s="10"/>
      <c r="B39" s="11" t="s">
        <v>28</v>
      </c>
      <c r="C39" s="59" t="s">
        <v>182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1"/>
      <c r="T39" s="18"/>
    </row>
    <row r="40" spans="1:20" s="19" customFormat="1" ht="92.25" customHeight="1" x14ac:dyDescent="0.2">
      <c r="A40" s="10" t="s">
        <v>53</v>
      </c>
      <c r="B40" s="11" t="s">
        <v>54</v>
      </c>
      <c r="C40" s="44" t="s">
        <v>39</v>
      </c>
      <c r="D40" s="12">
        <f>G40</f>
        <v>143.5</v>
      </c>
      <c r="E40" s="12">
        <f>H40</f>
        <v>0</v>
      </c>
      <c r="F40" s="14">
        <f>E40*100/D40</f>
        <v>0</v>
      </c>
      <c r="G40" s="12">
        <v>143.5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5" t="s">
        <v>136</v>
      </c>
      <c r="P40" s="3" t="s">
        <v>27</v>
      </c>
      <c r="Q40" s="3" t="s">
        <v>27</v>
      </c>
      <c r="R40" s="3" t="s">
        <v>27</v>
      </c>
      <c r="S40" s="44" t="s">
        <v>23</v>
      </c>
      <c r="T40" s="18"/>
    </row>
    <row r="41" spans="1:20" s="19" customFormat="1" ht="122.25" customHeight="1" x14ac:dyDescent="0.2">
      <c r="A41" s="10"/>
      <c r="B41" s="11" t="s">
        <v>28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18"/>
    </row>
    <row r="42" spans="1:20" ht="108.75" customHeight="1" x14ac:dyDescent="0.2">
      <c r="A42" s="10" t="s">
        <v>55</v>
      </c>
      <c r="B42" s="11" t="s">
        <v>56</v>
      </c>
      <c r="C42" s="44" t="s">
        <v>39</v>
      </c>
      <c r="D42" s="12">
        <f>G42</f>
        <v>80.2</v>
      </c>
      <c r="E42" s="12">
        <f>H42</f>
        <v>0</v>
      </c>
      <c r="F42" s="12">
        <f>E42/D42*100</f>
        <v>0</v>
      </c>
      <c r="G42" s="12">
        <v>80.2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44" t="s">
        <v>137</v>
      </c>
      <c r="P42" s="3" t="s">
        <v>27</v>
      </c>
      <c r="Q42" s="3" t="s">
        <v>27</v>
      </c>
      <c r="R42" s="3" t="s">
        <v>27</v>
      </c>
      <c r="S42" s="44" t="s">
        <v>23</v>
      </c>
      <c r="T42" s="5"/>
    </row>
    <row r="43" spans="1:20" s="19" customFormat="1" ht="125.25" customHeight="1" x14ac:dyDescent="0.2">
      <c r="A43" s="10"/>
      <c r="B43" s="11" t="s">
        <v>28</v>
      </c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18"/>
    </row>
    <row r="44" spans="1:20" ht="101.25" customHeight="1" x14ac:dyDescent="0.2">
      <c r="A44" s="1" t="s">
        <v>57</v>
      </c>
      <c r="B44" s="2" t="s">
        <v>58</v>
      </c>
      <c r="C44" s="45" t="s">
        <v>23</v>
      </c>
      <c r="D44" s="4">
        <f>D45+D49+D47</f>
        <v>20760.099999999999</v>
      </c>
      <c r="E44" s="4">
        <f>E45+E49+E47</f>
        <v>5843.7</v>
      </c>
      <c r="F44" s="4">
        <f>E44/D44*100</f>
        <v>28.148708339555206</v>
      </c>
      <c r="G44" s="4">
        <f>G45+G49+G47</f>
        <v>0</v>
      </c>
      <c r="H44" s="4">
        <f t="shared" ref="H44:N44" si="7">H45+H49+H47</f>
        <v>0</v>
      </c>
      <c r="I44" s="4">
        <f t="shared" si="7"/>
        <v>20760.099999999999</v>
      </c>
      <c r="J44" s="4">
        <f t="shared" si="7"/>
        <v>5843.7</v>
      </c>
      <c r="K44" s="4">
        <f t="shared" si="7"/>
        <v>0</v>
      </c>
      <c r="L44" s="4">
        <f t="shared" si="7"/>
        <v>0</v>
      </c>
      <c r="M44" s="4">
        <f t="shared" si="7"/>
        <v>0</v>
      </c>
      <c r="N44" s="4">
        <f t="shared" si="7"/>
        <v>0</v>
      </c>
      <c r="O44" s="3" t="s">
        <v>23</v>
      </c>
      <c r="P44" s="3" t="s">
        <v>23</v>
      </c>
      <c r="Q44" s="3" t="s">
        <v>23</v>
      </c>
      <c r="R44" s="3" t="s">
        <v>23</v>
      </c>
      <c r="S44" s="3" t="s">
        <v>23</v>
      </c>
      <c r="T44" s="5"/>
    </row>
    <row r="45" spans="1:20" ht="107.25" customHeight="1" x14ac:dyDescent="0.2">
      <c r="A45" s="10" t="s">
        <v>59</v>
      </c>
      <c r="B45" s="11" t="s">
        <v>60</v>
      </c>
      <c r="C45" s="44" t="s">
        <v>39</v>
      </c>
      <c r="D45" s="12">
        <f>G45+I45</f>
        <v>15760.1</v>
      </c>
      <c r="E45" s="12">
        <f>H45+J45</f>
        <v>5798.5</v>
      </c>
      <c r="F45" s="12">
        <f>E45/D45*100</f>
        <v>36.792279236806877</v>
      </c>
      <c r="G45" s="12">
        <v>0</v>
      </c>
      <c r="H45" s="12">
        <v>0</v>
      </c>
      <c r="I45" s="12">
        <v>15760.1</v>
      </c>
      <c r="J45" s="12">
        <v>5798.5</v>
      </c>
      <c r="K45" s="12">
        <v>0</v>
      </c>
      <c r="L45" s="12">
        <v>0</v>
      </c>
      <c r="M45" s="12">
        <v>0</v>
      </c>
      <c r="N45" s="12">
        <v>0</v>
      </c>
      <c r="O45" s="44" t="s">
        <v>138</v>
      </c>
      <c r="P45" s="12" t="s">
        <v>61</v>
      </c>
      <c r="Q45" s="15" t="s">
        <v>61</v>
      </c>
      <c r="R45" s="15" t="s">
        <v>62</v>
      </c>
      <c r="S45" s="44" t="s">
        <v>23</v>
      </c>
      <c r="T45" s="5"/>
    </row>
    <row r="46" spans="1:20" s="19" customFormat="1" ht="125.25" customHeight="1" x14ac:dyDescent="0.2">
      <c r="A46" s="10"/>
      <c r="B46" s="11" t="s">
        <v>28</v>
      </c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18"/>
    </row>
    <row r="47" spans="1:20" ht="85.5" customHeight="1" x14ac:dyDescent="0.2">
      <c r="A47" s="10" t="s">
        <v>63</v>
      </c>
      <c r="B47" s="11" t="s">
        <v>64</v>
      </c>
      <c r="C47" s="44" t="s">
        <v>39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5" t="s">
        <v>140</v>
      </c>
      <c r="P47" s="16" t="s">
        <v>139</v>
      </c>
      <c r="Q47" s="16" t="s">
        <v>139</v>
      </c>
      <c r="R47" s="31" t="s">
        <v>27</v>
      </c>
      <c r="S47" s="44" t="s">
        <v>23</v>
      </c>
      <c r="T47" s="5"/>
    </row>
    <row r="48" spans="1:20" s="19" customFormat="1" ht="123" customHeight="1" x14ac:dyDescent="0.2">
      <c r="A48" s="10"/>
      <c r="B48" s="11" t="s">
        <v>28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18"/>
    </row>
    <row r="49" spans="1:20" ht="172.5" customHeight="1" x14ac:dyDescent="0.2">
      <c r="A49" s="10" t="s">
        <v>65</v>
      </c>
      <c r="B49" s="11" t="s">
        <v>66</v>
      </c>
      <c r="C49" s="44" t="s">
        <v>39</v>
      </c>
      <c r="D49" s="12">
        <f>I49</f>
        <v>5000</v>
      </c>
      <c r="E49" s="12">
        <f>J49</f>
        <v>45.2</v>
      </c>
      <c r="F49" s="12">
        <f>E49/D49*100</f>
        <v>0.90400000000000014</v>
      </c>
      <c r="G49" s="12">
        <v>0</v>
      </c>
      <c r="H49" s="12">
        <v>0</v>
      </c>
      <c r="I49" s="12">
        <v>5000</v>
      </c>
      <c r="J49" s="12">
        <v>45.2</v>
      </c>
      <c r="K49" s="12">
        <v>0</v>
      </c>
      <c r="L49" s="12">
        <v>0</v>
      </c>
      <c r="M49" s="12">
        <v>0</v>
      </c>
      <c r="N49" s="12">
        <v>0</v>
      </c>
      <c r="O49" s="15" t="s">
        <v>141</v>
      </c>
      <c r="P49" s="3" t="s">
        <v>27</v>
      </c>
      <c r="Q49" s="3" t="s">
        <v>27</v>
      </c>
      <c r="R49" s="3" t="s">
        <v>27</v>
      </c>
      <c r="S49" s="44" t="s">
        <v>23</v>
      </c>
      <c r="T49" s="5"/>
    </row>
    <row r="50" spans="1:20" s="19" customFormat="1" ht="114.75" customHeight="1" x14ac:dyDescent="0.2">
      <c r="A50" s="10"/>
      <c r="B50" s="11" t="s">
        <v>28</v>
      </c>
      <c r="C50" s="59" t="s">
        <v>199</v>
      </c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1"/>
      <c r="T50" s="18"/>
    </row>
    <row r="51" spans="1:20" ht="76.5" customHeight="1" x14ac:dyDescent="0.2">
      <c r="A51" s="1" t="s">
        <v>67</v>
      </c>
      <c r="B51" s="2" t="s">
        <v>68</v>
      </c>
      <c r="C51" s="45" t="s">
        <v>23</v>
      </c>
      <c r="D51" s="4">
        <f>D52</f>
        <v>12375.4</v>
      </c>
      <c r="E51" s="4">
        <f>E52</f>
        <v>6376.3</v>
      </c>
      <c r="F51" s="4">
        <f>E51*100/D51</f>
        <v>51.523991143720608</v>
      </c>
      <c r="G51" s="21">
        <f t="shared" ref="G51:N51" si="8">G52</f>
        <v>0</v>
      </c>
      <c r="H51" s="21">
        <f t="shared" si="8"/>
        <v>0</v>
      </c>
      <c r="I51" s="4">
        <f t="shared" si="8"/>
        <v>10875.4</v>
      </c>
      <c r="J51" s="4">
        <f t="shared" si="8"/>
        <v>5818.8</v>
      </c>
      <c r="K51" s="21">
        <f t="shared" si="8"/>
        <v>0</v>
      </c>
      <c r="L51" s="21">
        <f t="shared" si="8"/>
        <v>0</v>
      </c>
      <c r="M51" s="21">
        <f t="shared" si="8"/>
        <v>1500</v>
      </c>
      <c r="N51" s="21">
        <f t="shared" si="8"/>
        <v>557.5</v>
      </c>
      <c r="O51" s="3" t="s">
        <v>23</v>
      </c>
      <c r="P51" s="3" t="s">
        <v>23</v>
      </c>
      <c r="Q51" s="3" t="s">
        <v>23</v>
      </c>
      <c r="R51" s="3" t="s">
        <v>23</v>
      </c>
      <c r="S51" s="3" t="s">
        <v>23</v>
      </c>
      <c r="T51" s="5"/>
    </row>
    <row r="52" spans="1:20" ht="117" customHeight="1" x14ac:dyDescent="0.2">
      <c r="A52" s="10" t="s">
        <v>69</v>
      </c>
      <c r="B52" s="11" t="s">
        <v>70</v>
      </c>
      <c r="C52" s="44" t="s">
        <v>39</v>
      </c>
      <c r="D52" s="12">
        <f>G52+I52+M52</f>
        <v>12375.4</v>
      </c>
      <c r="E52" s="12">
        <f>H52+J52+N52</f>
        <v>6376.3</v>
      </c>
      <c r="F52" s="30">
        <f>E52*100/D52</f>
        <v>51.523991143720608</v>
      </c>
      <c r="G52" s="30">
        <v>0</v>
      </c>
      <c r="H52" s="30">
        <v>0</v>
      </c>
      <c r="I52" s="30">
        <v>10875.4</v>
      </c>
      <c r="J52" s="30">
        <v>5818.8</v>
      </c>
      <c r="K52" s="30">
        <v>0</v>
      </c>
      <c r="L52" s="30">
        <v>0</v>
      </c>
      <c r="M52" s="30">
        <v>1500</v>
      </c>
      <c r="N52" s="30">
        <v>557.5</v>
      </c>
      <c r="O52" s="15" t="s">
        <v>142</v>
      </c>
      <c r="P52" s="16" t="s">
        <v>71</v>
      </c>
      <c r="Q52" s="16" t="s">
        <v>72</v>
      </c>
      <c r="R52" s="31" t="s">
        <v>73</v>
      </c>
      <c r="S52" s="44" t="s">
        <v>23</v>
      </c>
      <c r="T52" s="5"/>
    </row>
    <row r="53" spans="1:20" s="19" customFormat="1" ht="115.5" customHeight="1" x14ac:dyDescent="0.2">
      <c r="A53" s="10"/>
      <c r="B53" s="11" t="s">
        <v>28</v>
      </c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18"/>
    </row>
    <row r="54" spans="1:20" ht="102.75" customHeight="1" x14ac:dyDescent="0.2">
      <c r="A54" s="10" t="s">
        <v>74</v>
      </c>
      <c r="B54" s="11" t="s">
        <v>75</v>
      </c>
      <c r="C54" s="44" t="s">
        <v>39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5" t="s">
        <v>143</v>
      </c>
      <c r="P54" s="31">
        <v>1</v>
      </c>
      <c r="Q54" s="31">
        <v>1</v>
      </c>
      <c r="R54" s="31" t="s">
        <v>27</v>
      </c>
      <c r="S54" s="44" t="s">
        <v>23</v>
      </c>
      <c r="T54" s="5"/>
    </row>
    <row r="55" spans="1:20" s="19" customFormat="1" ht="115.5" customHeight="1" x14ac:dyDescent="0.2">
      <c r="A55" s="10"/>
      <c r="B55" s="11" t="s">
        <v>28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18"/>
    </row>
    <row r="56" spans="1:20" ht="25.5" customHeight="1" x14ac:dyDescent="0.25">
      <c r="A56" s="7"/>
      <c r="B56" s="8" t="s">
        <v>76</v>
      </c>
      <c r="C56" s="44" t="s">
        <v>23</v>
      </c>
      <c r="D56" s="9">
        <f>D35+D44+D51</f>
        <v>44049.8</v>
      </c>
      <c r="E56" s="9">
        <f>E35+E44+E51</f>
        <v>16804.2</v>
      </c>
      <c r="F56" s="9">
        <f>E56*100/D56</f>
        <v>38.148186824911804</v>
      </c>
      <c r="G56" s="9">
        <f>G35</f>
        <v>10914.300000000001</v>
      </c>
      <c r="H56" s="9">
        <f>H35</f>
        <v>4584.2</v>
      </c>
      <c r="I56" s="9">
        <f t="shared" ref="I56:N56" si="9">I44+I51+I35</f>
        <v>31635.5</v>
      </c>
      <c r="J56" s="9">
        <f t="shared" si="9"/>
        <v>11662.5</v>
      </c>
      <c r="K56" s="9">
        <f t="shared" si="9"/>
        <v>0</v>
      </c>
      <c r="L56" s="9">
        <f t="shared" si="9"/>
        <v>0</v>
      </c>
      <c r="M56" s="9">
        <f t="shared" si="9"/>
        <v>1500</v>
      </c>
      <c r="N56" s="9">
        <f t="shared" si="9"/>
        <v>557.5</v>
      </c>
      <c r="O56" s="3" t="s">
        <v>23</v>
      </c>
      <c r="P56" s="3" t="s">
        <v>23</v>
      </c>
      <c r="Q56" s="3" t="s">
        <v>23</v>
      </c>
      <c r="R56" s="3" t="s">
        <v>23</v>
      </c>
      <c r="S56" s="3" t="s">
        <v>23</v>
      </c>
      <c r="T56" s="5"/>
    </row>
    <row r="57" spans="1:20" ht="61.5" customHeight="1" x14ac:dyDescent="0.2">
      <c r="A57" s="1" t="s">
        <v>77</v>
      </c>
      <c r="B57" s="2" t="s">
        <v>78</v>
      </c>
      <c r="C57" s="45" t="s">
        <v>23</v>
      </c>
      <c r="D57" s="45" t="s">
        <v>23</v>
      </c>
      <c r="E57" s="45" t="s">
        <v>23</v>
      </c>
      <c r="F57" s="45" t="s">
        <v>23</v>
      </c>
      <c r="G57" s="45" t="s">
        <v>23</v>
      </c>
      <c r="H57" s="21" t="s">
        <v>23</v>
      </c>
      <c r="I57" s="21" t="s">
        <v>23</v>
      </c>
      <c r="J57" s="21" t="s">
        <v>23</v>
      </c>
      <c r="K57" s="21" t="s">
        <v>23</v>
      </c>
      <c r="L57" s="21" t="s">
        <v>23</v>
      </c>
      <c r="M57" s="21" t="s">
        <v>23</v>
      </c>
      <c r="N57" s="21" t="s">
        <v>23</v>
      </c>
      <c r="O57" s="3" t="s">
        <v>23</v>
      </c>
      <c r="P57" s="3" t="s">
        <v>23</v>
      </c>
      <c r="Q57" s="3" t="s">
        <v>23</v>
      </c>
      <c r="R57" s="3" t="s">
        <v>23</v>
      </c>
      <c r="S57" s="3" t="s">
        <v>23</v>
      </c>
      <c r="T57" s="5"/>
    </row>
    <row r="58" spans="1:20" ht="93" customHeight="1" x14ac:dyDescent="0.2">
      <c r="A58" s="1" t="s">
        <v>79</v>
      </c>
      <c r="B58" s="2" t="s">
        <v>80</v>
      </c>
      <c r="C58" s="45" t="s">
        <v>23</v>
      </c>
      <c r="D58" s="4">
        <f>D59</f>
        <v>12743.2</v>
      </c>
      <c r="E58" s="4">
        <f>H58</f>
        <v>102.4</v>
      </c>
      <c r="F58" s="9">
        <f>E58*100/D58</f>
        <v>0.80356582334107596</v>
      </c>
      <c r="G58" s="4">
        <f t="shared" ref="G58:N58" si="10">G59</f>
        <v>12743.2</v>
      </c>
      <c r="H58" s="4">
        <f t="shared" si="10"/>
        <v>102.4</v>
      </c>
      <c r="I58" s="4">
        <f t="shared" si="10"/>
        <v>0</v>
      </c>
      <c r="J58" s="4">
        <f t="shared" si="10"/>
        <v>0</v>
      </c>
      <c r="K58" s="4">
        <f t="shared" si="10"/>
        <v>0</v>
      </c>
      <c r="L58" s="4">
        <f t="shared" si="10"/>
        <v>0</v>
      </c>
      <c r="M58" s="4">
        <f t="shared" si="10"/>
        <v>0</v>
      </c>
      <c r="N58" s="4">
        <f t="shared" si="10"/>
        <v>0</v>
      </c>
      <c r="O58" s="3" t="s">
        <v>23</v>
      </c>
      <c r="P58" s="3" t="s">
        <v>23</v>
      </c>
      <c r="Q58" s="3" t="s">
        <v>23</v>
      </c>
      <c r="R58" s="3" t="s">
        <v>23</v>
      </c>
      <c r="S58" s="3" t="s">
        <v>23</v>
      </c>
      <c r="T58" s="5"/>
    </row>
    <row r="59" spans="1:20" ht="177" customHeight="1" x14ac:dyDescent="0.2">
      <c r="A59" s="10" t="s">
        <v>81</v>
      </c>
      <c r="B59" s="11" t="s">
        <v>82</v>
      </c>
      <c r="C59" s="44" t="s">
        <v>39</v>
      </c>
      <c r="D59" s="12">
        <f>G59</f>
        <v>12743.2</v>
      </c>
      <c r="E59" s="12">
        <f>H59</f>
        <v>102.4</v>
      </c>
      <c r="F59" s="12">
        <f>E59*100/D59</f>
        <v>0.80356582334107596</v>
      </c>
      <c r="G59" s="12">
        <v>12743.2</v>
      </c>
      <c r="H59" s="12">
        <v>102.4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5" t="s">
        <v>144</v>
      </c>
      <c r="P59" s="31" t="s">
        <v>27</v>
      </c>
      <c r="Q59" s="31" t="s">
        <v>27</v>
      </c>
      <c r="R59" s="31" t="s">
        <v>179</v>
      </c>
      <c r="S59" s="44" t="s">
        <v>23</v>
      </c>
      <c r="T59" s="5"/>
    </row>
    <row r="60" spans="1:20" s="19" customFormat="1" ht="105" customHeight="1" x14ac:dyDescent="0.2">
      <c r="A60" s="10"/>
      <c r="B60" s="11" t="s">
        <v>28</v>
      </c>
      <c r="C60" s="51" t="s">
        <v>197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18"/>
    </row>
    <row r="61" spans="1:20" ht="94.5" customHeight="1" x14ac:dyDescent="0.2">
      <c r="A61" s="10" t="s">
        <v>83</v>
      </c>
      <c r="B61" s="11" t="s">
        <v>84</v>
      </c>
      <c r="C61" s="44" t="s">
        <v>39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5" t="s">
        <v>145</v>
      </c>
      <c r="P61" s="31">
        <v>1</v>
      </c>
      <c r="Q61" s="31">
        <v>1</v>
      </c>
      <c r="R61" s="31" t="s">
        <v>27</v>
      </c>
      <c r="S61" s="44" t="s">
        <v>23</v>
      </c>
      <c r="T61" s="5"/>
    </row>
    <row r="62" spans="1:20" s="19" customFormat="1" ht="115.5" customHeight="1" x14ac:dyDescent="0.2">
      <c r="A62" s="10"/>
      <c r="B62" s="11" t="s">
        <v>28</v>
      </c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18"/>
    </row>
    <row r="63" spans="1:20" ht="75.75" customHeight="1" x14ac:dyDescent="0.2">
      <c r="A63" s="1" t="s">
        <v>85</v>
      </c>
      <c r="B63" s="2" t="s">
        <v>86</v>
      </c>
      <c r="C63" s="45" t="s">
        <v>23</v>
      </c>
      <c r="D63" s="4">
        <f>D64+D66+D68+D70+D72+D74</f>
        <v>65572.600000000006</v>
      </c>
      <c r="E63" s="4">
        <f>E64+E66+E68+E70+E72+E74</f>
        <v>33075.300000000003</v>
      </c>
      <c r="F63" s="4">
        <f>E63/D63*100</f>
        <v>50.440732867081671</v>
      </c>
      <c r="G63" s="4">
        <f>G64+G66+G68+G70+G72+G74</f>
        <v>0</v>
      </c>
      <c r="H63" s="4">
        <f t="shared" ref="H63:N63" si="11">H64+H66+H68+H70+H72+H74</f>
        <v>0</v>
      </c>
      <c r="I63" s="4">
        <f>I64+I66+I68+I70+I72+I74</f>
        <v>65572.600000000006</v>
      </c>
      <c r="J63" s="4">
        <f t="shared" si="11"/>
        <v>33075.300000000003</v>
      </c>
      <c r="K63" s="4">
        <f t="shared" si="11"/>
        <v>0</v>
      </c>
      <c r="L63" s="4">
        <f t="shared" si="11"/>
        <v>0</v>
      </c>
      <c r="M63" s="4">
        <f t="shared" si="11"/>
        <v>0</v>
      </c>
      <c r="N63" s="4">
        <f t="shared" si="11"/>
        <v>0</v>
      </c>
      <c r="O63" s="3" t="s">
        <v>23</v>
      </c>
      <c r="P63" s="3" t="s">
        <v>23</v>
      </c>
      <c r="Q63" s="3" t="s">
        <v>23</v>
      </c>
      <c r="R63" s="3" t="s">
        <v>23</v>
      </c>
      <c r="S63" s="3" t="s">
        <v>23</v>
      </c>
      <c r="T63" s="5"/>
    </row>
    <row r="64" spans="1:20" ht="162.75" customHeight="1" x14ac:dyDescent="0.2">
      <c r="A64" s="10" t="s">
        <v>87</v>
      </c>
      <c r="B64" s="11" t="s">
        <v>88</v>
      </c>
      <c r="C64" s="44" t="s">
        <v>39</v>
      </c>
      <c r="D64" s="14">
        <f>I64</f>
        <v>11048.8</v>
      </c>
      <c r="E64" s="14">
        <f>J64</f>
        <v>5622.8</v>
      </c>
      <c r="F64" s="30">
        <f>E64/D64*100</f>
        <v>50.890594453696337</v>
      </c>
      <c r="G64" s="30">
        <v>0</v>
      </c>
      <c r="H64" s="30">
        <v>0</v>
      </c>
      <c r="I64" s="30">
        <v>11048.8</v>
      </c>
      <c r="J64" s="14">
        <v>5622.8</v>
      </c>
      <c r="K64" s="30">
        <v>0</v>
      </c>
      <c r="L64" s="30">
        <v>0</v>
      </c>
      <c r="M64" s="30">
        <v>0</v>
      </c>
      <c r="N64" s="30">
        <v>0</v>
      </c>
      <c r="O64" s="15" t="s">
        <v>146</v>
      </c>
      <c r="P64" s="31" t="s">
        <v>27</v>
      </c>
      <c r="Q64" s="31" t="s">
        <v>27</v>
      </c>
      <c r="R64" s="31" t="s">
        <v>179</v>
      </c>
      <c r="S64" s="44" t="s">
        <v>23</v>
      </c>
      <c r="T64" s="5"/>
    </row>
    <row r="65" spans="1:20" s="19" customFormat="1" ht="119.25" customHeight="1" x14ac:dyDescent="0.2">
      <c r="A65" s="10"/>
      <c r="B65" s="11" t="s">
        <v>28</v>
      </c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18"/>
    </row>
    <row r="66" spans="1:20" ht="135" customHeight="1" x14ac:dyDescent="0.2">
      <c r="A66" s="10" t="s">
        <v>89</v>
      </c>
      <c r="B66" s="11" t="s">
        <v>90</v>
      </c>
      <c r="C66" s="44" t="s">
        <v>91</v>
      </c>
      <c r="D66" s="14">
        <f>I66</f>
        <v>27946.799999999999</v>
      </c>
      <c r="E66" s="14">
        <f>J66</f>
        <v>14222.4</v>
      </c>
      <c r="F66" s="30">
        <f>E66/D66*100</f>
        <v>50.890978573575509</v>
      </c>
      <c r="G66" s="30">
        <v>0</v>
      </c>
      <c r="H66" s="30">
        <v>0</v>
      </c>
      <c r="I66" s="30">
        <v>27946.799999999999</v>
      </c>
      <c r="J66" s="14">
        <v>14222.4</v>
      </c>
      <c r="K66" s="30">
        <v>0</v>
      </c>
      <c r="L66" s="30">
        <v>0</v>
      </c>
      <c r="M66" s="30">
        <v>0</v>
      </c>
      <c r="N66" s="30">
        <v>0</v>
      </c>
      <c r="O66" s="15" t="s">
        <v>147</v>
      </c>
      <c r="P66" s="16" t="s">
        <v>148</v>
      </c>
      <c r="Q66" s="16" t="s">
        <v>178</v>
      </c>
      <c r="R66" s="31" t="s">
        <v>27</v>
      </c>
      <c r="S66" s="44" t="s">
        <v>23</v>
      </c>
      <c r="T66" s="5"/>
    </row>
    <row r="67" spans="1:20" s="19" customFormat="1" ht="115.5" customHeight="1" x14ac:dyDescent="0.2">
      <c r="A67" s="10"/>
      <c r="B67" s="11" t="s">
        <v>28</v>
      </c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18"/>
    </row>
    <row r="68" spans="1:20" ht="123.75" customHeight="1" x14ac:dyDescent="0.2">
      <c r="A68" s="10" t="s">
        <v>92</v>
      </c>
      <c r="B68" s="11" t="s">
        <v>93</v>
      </c>
      <c r="C68" s="44" t="s">
        <v>39</v>
      </c>
      <c r="D68" s="14">
        <f>I68</f>
        <v>8449</v>
      </c>
      <c r="E68" s="14">
        <f>J68</f>
        <v>4299.8</v>
      </c>
      <c r="F68" s="30">
        <f>E68/D68*100</f>
        <v>50.891229731329155</v>
      </c>
      <c r="G68" s="30">
        <v>0</v>
      </c>
      <c r="H68" s="30">
        <v>0</v>
      </c>
      <c r="I68" s="30">
        <v>8449</v>
      </c>
      <c r="J68" s="14">
        <v>4299.8</v>
      </c>
      <c r="K68" s="30">
        <v>0</v>
      </c>
      <c r="L68" s="30">
        <v>0</v>
      </c>
      <c r="M68" s="30">
        <v>0</v>
      </c>
      <c r="N68" s="30">
        <v>0</v>
      </c>
      <c r="O68" s="15" t="s">
        <v>150</v>
      </c>
      <c r="P68" s="16" t="s">
        <v>149</v>
      </c>
      <c r="Q68" s="31">
        <v>64</v>
      </c>
      <c r="R68" s="31" t="s">
        <v>27</v>
      </c>
      <c r="S68" s="44" t="s">
        <v>23</v>
      </c>
      <c r="T68" s="5"/>
    </row>
    <row r="69" spans="1:20" s="19" customFormat="1" ht="122.25" customHeight="1" x14ac:dyDescent="0.2">
      <c r="A69" s="10"/>
      <c r="B69" s="11" t="s">
        <v>28</v>
      </c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18"/>
    </row>
    <row r="70" spans="1:20" ht="87" customHeight="1" x14ac:dyDescent="0.2">
      <c r="A70" s="10" t="s">
        <v>94</v>
      </c>
      <c r="B70" s="11" t="s">
        <v>95</v>
      </c>
      <c r="C70" s="44" t="s">
        <v>39</v>
      </c>
      <c r="D70" s="14">
        <f>I70</f>
        <v>17548</v>
      </c>
      <c r="E70" s="14">
        <f>J70</f>
        <v>8930.2999999999993</v>
      </c>
      <c r="F70" s="30">
        <f>E70/D70*100</f>
        <v>50.890699794848416</v>
      </c>
      <c r="G70" s="30">
        <v>0</v>
      </c>
      <c r="H70" s="30">
        <v>0</v>
      </c>
      <c r="I70" s="30">
        <v>17548</v>
      </c>
      <c r="J70" s="14">
        <v>8930.2999999999993</v>
      </c>
      <c r="K70" s="30">
        <v>0</v>
      </c>
      <c r="L70" s="30">
        <v>0</v>
      </c>
      <c r="M70" s="30">
        <v>0</v>
      </c>
      <c r="N70" s="30">
        <v>0</v>
      </c>
      <c r="O70" s="15" t="s">
        <v>151</v>
      </c>
      <c r="P70" s="16" t="s">
        <v>186</v>
      </c>
      <c r="Q70" s="16" t="s">
        <v>186</v>
      </c>
      <c r="R70" s="31" t="s">
        <v>27</v>
      </c>
      <c r="S70" s="44" t="s">
        <v>23</v>
      </c>
      <c r="T70" s="5"/>
    </row>
    <row r="71" spans="1:20" s="19" customFormat="1" ht="126.75" customHeight="1" x14ac:dyDescent="0.2">
      <c r="A71" s="10"/>
      <c r="B71" s="11" t="s">
        <v>28</v>
      </c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18"/>
    </row>
    <row r="72" spans="1:20" ht="129" customHeight="1" x14ac:dyDescent="0.2">
      <c r="A72" s="10" t="s">
        <v>96</v>
      </c>
      <c r="B72" s="11" t="s">
        <v>97</v>
      </c>
      <c r="C72" s="44" t="s">
        <v>39</v>
      </c>
      <c r="D72" s="14">
        <v>0</v>
      </c>
      <c r="E72" s="14">
        <v>0</v>
      </c>
      <c r="F72" s="30">
        <v>0</v>
      </c>
      <c r="G72" s="30">
        <v>0</v>
      </c>
      <c r="H72" s="30">
        <v>0</v>
      </c>
      <c r="I72" s="30">
        <v>0</v>
      </c>
      <c r="J72" s="14">
        <v>0</v>
      </c>
      <c r="K72" s="30">
        <v>0</v>
      </c>
      <c r="L72" s="30">
        <v>0</v>
      </c>
      <c r="M72" s="30">
        <v>0</v>
      </c>
      <c r="N72" s="30">
        <v>0</v>
      </c>
      <c r="O72" s="15" t="s">
        <v>152</v>
      </c>
      <c r="P72" s="17">
        <v>40</v>
      </c>
      <c r="Q72" s="31">
        <v>40</v>
      </c>
      <c r="R72" s="31" t="s">
        <v>27</v>
      </c>
      <c r="S72" s="44" t="s">
        <v>23</v>
      </c>
      <c r="T72" s="5"/>
    </row>
    <row r="73" spans="1:20" s="19" customFormat="1" ht="115.5" customHeight="1" x14ac:dyDescent="0.2">
      <c r="A73" s="10"/>
      <c r="B73" s="11" t="s">
        <v>28</v>
      </c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18"/>
    </row>
    <row r="74" spans="1:20" s="19" customFormat="1" ht="95.25" customHeight="1" x14ac:dyDescent="0.2">
      <c r="A74" s="10" t="s">
        <v>153</v>
      </c>
      <c r="B74" s="11" t="s">
        <v>154</v>
      </c>
      <c r="C74" s="44" t="s">
        <v>39</v>
      </c>
      <c r="D74" s="32">
        <f>I74</f>
        <v>580</v>
      </c>
      <c r="E74" s="32">
        <f>J74</f>
        <v>0</v>
      </c>
      <c r="F74" s="12">
        <f>E74/D74*100</f>
        <v>0</v>
      </c>
      <c r="G74" s="12">
        <v>0</v>
      </c>
      <c r="H74" s="12">
        <v>0</v>
      </c>
      <c r="I74" s="12">
        <v>580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44" t="s">
        <v>155</v>
      </c>
      <c r="P74" s="44" t="s">
        <v>27</v>
      </c>
      <c r="Q74" s="44" t="s">
        <v>27</v>
      </c>
      <c r="R74" s="44" t="s">
        <v>27</v>
      </c>
      <c r="S74" s="44" t="s">
        <v>23</v>
      </c>
      <c r="T74" s="18"/>
    </row>
    <row r="75" spans="1:20" s="19" customFormat="1" ht="119.25" customHeight="1" x14ac:dyDescent="0.2">
      <c r="A75" s="10"/>
      <c r="B75" s="11" t="s">
        <v>28</v>
      </c>
      <c r="C75" s="52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4"/>
      <c r="T75" s="18"/>
    </row>
    <row r="76" spans="1:20" ht="57.75" customHeight="1" x14ac:dyDescent="0.2">
      <c r="A76" s="1" t="s">
        <v>98</v>
      </c>
      <c r="B76" s="2" t="s">
        <v>99</v>
      </c>
      <c r="C76" s="45" t="s">
        <v>23</v>
      </c>
      <c r="D76" s="4">
        <f>D77</f>
        <v>17146.099999999999</v>
      </c>
      <c r="E76" s="4">
        <f t="shared" ref="E76:N76" si="12">E77</f>
        <v>9559.7000000000007</v>
      </c>
      <c r="F76" s="21">
        <f>E76/D76*100</f>
        <v>55.754369798379813</v>
      </c>
      <c r="G76" s="4">
        <f t="shared" si="12"/>
        <v>17146.099999999999</v>
      </c>
      <c r="H76" s="4">
        <f t="shared" si="12"/>
        <v>9559.7000000000007</v>
      </c>
      <c r="I76" s="4">
        <f t="shared" si="12"/>
        <v>0</v>
      </c>
      <c r="J76" s="4">
        <f t="shared" si="12"/>
        <v>0</v>
      </c>
      <c r="K76" s="4">
        <f t="shared" si="12"/>
        <v>0</v>
      </c>
      <c r="L76" s="4">
        <f t="shared" si="12"/>
        <v>0</v>
      </c>
      <c r="M76" s="4">
        <f t="shared" si="12"/>
        <v>0</v>
      </c>
      <c r="N76" s="4">
        <f t="shared" si="12"/>
        <v>0</v>
      </c>
      <c r="O76" s="45" t="s">
        <v>23</v>
      </c>
      <c r="P76" s="45" t="s">
        <v>23</v>
      </c>
      <c r="Q76" s="45" t="s">
        <v>23</v>
      </c>
      <c r="R76" s="45" t="s">
        <v>23</v>
      </c>
      <c r="S76" s="45" t="s">
        <v>23</v>
      </c>
      <c r="T76" s="5"/>
    </row>
    <row r="77" spans="1:20" ht="357.75" customHeight="1" x14ac:dyDescent="0.2">
      <c r="A77" s="10" t="s">
        <v>100</v>
      </c>
      <c r="B77" s="11" t="s">
        <v>101</v>
      </c>
      <c r="C77" s="44" t="s">
        <v>39</v>
      </c>
      <c r="D77" s="12">
        <f>G77</f>
        <v>17146.099999999999</v>
      </c>
      <c r="E77" s="12">
        <f>H77</f>
        <v>9559.7000000000007</v>
      </c>
      <c r="F77" s="12">
        <f>E77/D77*100</f>
        <v>55.754369798379813</v>
      </c>
      <c r="G77" s="12">
        <v>17146.099999999999</v>
      </c>
      <c r="H77" s="12">
        <v>9559.7000000000007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5" t="s">
        <v>177</v>
      </c>
      <c r="P77" s="15" t="s">
        <v>27</v>
      </c>
      <c r="Q77" s="15" t="s">
        <v>27</v>
      </c>
      <c r="R77" s="15" t="s">
        <v>118</v>
      </c>
      <c r="S77" s="44" t="s">
        <v>23</v>
      </c>
      <c r="T77" s="5"/>
    </row>
    <row r="78" spans="1:20" s="19" customFormat="1" ht="122.25" customHeight="1" x14ac:dyDescent="0.2">
      <c r="A78" s="10"/>
      <c r="B78" s="11" t="s">
        <v>28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18"/>
    </row>
    <row r="79" spans="1:20" ht="21" customHeight="1" x14ac:dyDescent="0.25">
      <c r="A79" s="7"/>
      <c r="B79" s="8" t="s">
        <v>102</v>
      </c>
      <c r="C79" s="45" t="s">
        <v>23</v>
      </c>
      <c r="D79" s="9">
        <f>D63+D58+D76</f>
        <v>95461.9</v>
      </c>
      <c r="E79" s="9">
        <f>E63+E58+E76</f>
        <v>42737.400000000009</v>
      </c>
      <c r="F79" s="9">
        <f>E79/D79*100</f>
        <v>44.769064935854004</v>
      </c>
      <c r="G79" s="9">
        <f t="shared" ref="G79:N79" si="13">G63+G58+G76</f>
        <v>29889.3</v>
      </c>
      <c r="H79" s="9">
        <f t="shared" si="13"/>
        <v>9662.1</v>
      </c>
      <c r="I79" s="9">
        <f t="shared" si="13"/>
        <v>65572.600000000006</v>
      </c>
      <c r="J79" s="9">
        <f t="shared" si="13"/>
        <v>33075.300000000003</v>
      </c>
      <c r="K79" s="9">
        <f t="shared" si="13"/>
        <v>0</v>
      </c>
      <c r="L79" s="9">
        <f t="shared" si="13"/>
        <v>0</v>
      </c>
      <c r="M79" s="9">
        <f t="shared" si="13"/>
        <v>0</v>
      </c>
      <c r="N79" s="9">
        <f t="shared" si="13"/>
        <v>0</v>
      </c>
      <c r="O79" s="3" t="s">
        <v>23</v>
      </c>
      <c r="P79" s="3" t="s">
        <v>23</v>
      </c>
      <c r="Q79" s="3" t="s">
        <v>23</v>
      </c>
      <c r="R79" s="3" t="s">
        <v>23</v>
      </c>
      <c r="S79" s="3" t="s">
        <v>23</v>
      </c>
      <c r="T79" s="5"/>
    </row>
    <row r="80" spans="1:20" ht="78.75" customHeight="1" x14ac:dyDescent="0.2">
      <c r="A80" s="1">
        <v>5</v>
      </c>
      <c r="B80" s="2" t="s">
        <v>103</v>
      </c>
      <c r="C80" s="45" t="s">
        <v>23</v>
      </c>
      <c r="D80" s="45" t="s">
        <v>23</v>
      </c>
      <c r="E80" s="45" t="s">
        <v>23</v>
      </c>
      <c r="F80" s="4" t="s">
        <v>23</v>
      </c>
      <c r="G80" s="4" t="s">
        <v>23</v>
      </c>
      <c r="H80" s="4" t="s">
        <v>23</v>
      </c>
      <c r="I80" s="21" t="s">
        <v>23</v>
      </c>
      <c r="J80" s="21" t="s">
        <v>23</v>
      </c>
      <c r="K80" s="21" t="s">
        <v>23</v>
      </c>
      <c r="L80" s="21" t="s">
        <v>23</v>
      </c>
      <c r="M80" s="21" t="s">
        <v>23</v>
      </c>
      <c r="N80" s="21" t="s">
        <v>23</v>
      </c>
      <c r="O80" s="3" t="s">
        <v>23</v>
      </c>
      <c r="P80" s="3" t="s">
        <v>23</v>
      </c>
      <c r="Q80" s="3" t="s">
        <v>23</v>
      </c>
      <c r="R80" s="3" t="s">
        <v>23</v>
      </c>
      <c r="S80" s="3" t="s">
        <v>23</v>
      </c>
      <c r="T80" s="5"/>
    </row>
    <row r="81" spans="1:20" ht="74.25" customHeight="1" x14ac:dyDescent="0.2">
      <c r="A81" s="1" t="s">
        <v>156</v>
      </c>
      <c r="B81" s="2" t="s">
        <v>157</v>
      </c>
      <c r="C81" s="45" t="s">
        <v>23</v>
      </c>
      <c r="D81" s="4">
        <f>D82</f>
        <v>6000</v>
      </c>
      <c r="E81" s="4">
        <f t="shared" ref="E81:N81" si="14">E82</f>
        <v>0</v>
      </c>
      <c r="F81" s="4">
        <f t="shared" si="14"/>
        <v>0</v>
      </c>
      <c r="G81" s="4">
        <f t="shared" si="14"/>
        <v>0</v>
      </c>
      <c r="H81" s="4">
        <f t="shared" si="14"/>
        <v>0</v>
      </c>
      <c r="I81" s="4">
        <f t="shared" si="14"/>
        <v>6000</v>
      </c>
      <c r="J81" s="4">
        <f t="shared" si="14"/>
        <v>0</v>
      </c>
      <c r="K81" s="4">
        <f t="shared" si="14"/>
        <v>0</v>
      </c>
      <c r="L81" s="4">
        <f t="shared" si="14"/>
        <v>0</v>
      </c>
      <c r="M81" s="4">
        <f t="shared" si="14"/>
        <v>0</v>
      </c>
      <c r="N81" s="4">
        <f t="shared" si="14"/>
        <v>0</v>
      </c>
      <c r="O81" s="3" t="s">
        <v>23</v>
      </c>
      <c r="P81" s="3" t="s">
        <v>23</v>
      </c>
      <c r="Q81" s="3" t="s">
        <v>23</v>
      </c>
      <c r="R81" s="3" t="s">
        <v>23</v>
      </c>
      <c r="S81" s="3" t="s">
        <v>23</v>
      </c>
      <c r="T81" s="5"/>
    </row>
    <row r="82" spans="1:20" ht="118.5" customHeight="1" x14ac:dyDescent="0.2">
      <c r="A82" s="10" t="s">
        <v>158</v>
      </c>
      <c r="B82" s="11" t="s">
        <v>159</v>
      </c>
      <c r="C82" s="12" t="s">
        <v>109</v>
      </c>
      <c r="D82" s="12">
        <f>I82</f>
        <v>6000</v>
      </c>
      <c r="E82" s="12">
        <f>J82</f>
        <v>0</v>
      </c>
      <c r="F82" s="12">
        <v>0</v>
      </c>
      <c r="G82" s="12">
        <v>0</v>
      </c>
      <c r="H82" s="12">
        <v>0</v>
      </c>
      <c r="I82" s="12">
        <v>6000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 t="s">
        <v>160</v>
      </c>
      <c r="P82" s="31" t="s">
        <v>27</v>
      </c>
      <c r="Q82" s="31" t="s">
        <v>27</v>
      </c>
      <c r="R82" s="31" t="s">
        <v>27</v>
      </c>
      <c r="S82" s="12" t="s">
        <v>23</v>
      </c>
      <c r="T82" s="5"/>
    </row>
    <row r="83" spans="1:20" ht="118.5" customHeight="1" x14ac:dyDescent="0.2">
      <c r="A83" s="1"/>
      <c r="B83" s="11" t="s">
        <v>28</v>
      </c>
      <c r="C83" s="56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8"/>
      <c r="T83" s="5"/>
    </row>
    <row r="84" spans="1:20" ht="71.25" customHeight="1" x14ac:dyDescent="0.2">
      <c r="A84" s="1" t="s">
        <v>104</v>
      </c>
      <c r="B84" s="2" t="s">
        <v>105</v>
      </c>
      <c r="C84" s="45" t="s">
        <v>23</v>
      </c>
      <c r="D84" s="4">
        <f>D85+D87+D89+D91</f>
        <v>7500.6</v>
      </c>
      <c r="E84" s="4">
        <f t="shared" ref="E84:N84" si="15">E85+E87+E89+E91</f>
        <v>80.7</v>
      </c>
      <c r="F84" s="4">
        <f t="shared" si="15"/>
        <v>13.450000000000001</v>
      </c>
      <c r="G84" s="4">
        <f t="shared" si="15"/>
        <v>0</v>
      </c>
      <c r="H84" s="4">
        <f t="shared" si="15"/>
        <v>0</v>
      </c>
      <c r="I84" s="4">
        <f t="shared" si="15"/>
        <v>7500.6</v>
      </c>
      <c r="J84" s="4">
        <f t="shared" si="15"/>
        <v>80.7</v>
      </c>
      <c r="K84" s="4">
        <f t="shared" si="15"/>
        <v>0</v>
      </c>
      <c r="L84" s="4">
        <f t="shared" si="15"/>
        <v>0</v>
      </c>
      <c r="M84" s="4">
        <f t="shared" si="15"/>
        <v>0</v>
      </c>
      <c r="N84" s="4">
        <f t="shared" si="15"/>
        <v>0</v>
      </c>
      <c r="O84" s="3" t="s">
        <v>23</v>
      </c>
      <c r="P84" s="3" t="s">
        <v>23</v>
      </c>
      <c r="Q84" s="3" t="s">
        <v>23</v>
      </c>
      <c r="R84" s="3" t="s">
        <v>23</v>
      </c>
      <c r="S84" s="3" t="s">
        <v>23</v>
      </c>
      <c r="T84" s="5"/>
    </row>
    <row r="85" spans="1:20" ht="91.5" customHeight="1" x14ac:dyDescent="0.2">
      <c r="A85" s="10" t="s">
        <v>106</v>
      </c>
      <c r="B85" s="11" t="s">
        <v>107</v>
      </c>
      <c r="C85" s="12" t="s">
        <v>39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 t="s">
        <v>161</v>
      </c>
      <c r="P85" s="31">
        <v>20</v>
      </c>
      <c r="Q85" s="31">
        <v>21</v>
      </c>
      <c r="R85" s="31" t="s">
        <v>27</v>
      </c>
      <c r="S85" s="12" t="s">
        <v>23</v>
      </c>
      <c r="T85" s="5"/>
    </row>
    <row r="86" spans="1:20" s="19" customFormat="1" ht="115.5" customHeight="1" x14ac:dyDescent="0.2">
      <c r="A86" s="10"/>
      <c r="B86" s="11" t="s">
        <v>28</v>
      </c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18"/>
    </row>
    <row r="87" spans="1:20" ht="90" customHeight="1" x14ac:dyDescent="0.2">
      <c r="A87" s="10" t="s">
        <v>108</v>
      </c>
      <c r="B87" s="11" t="s">
        <v>117</v>
      </c>
      <c r="C87" s="12" t="s">
        <v>39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31" t="s">
        <v>162</v>
      </c>
      <c r="P87" s="31" t="s">
        <v>27</v>
      </c>
      <c r="Q87" s="31" t="s">
        <v>27</v>
      </c>
      <c r="R87" s="31" t="s">
        <v>27</v>
      </c>
      <c r="S87" s="31" t="s">
        <v>23</v>
      </c>
      <c r="T87" s="5"/>
    </row>
    <row r="88" spans="1:20" s="19" customFormat="1" ht="114" customHeight="1" x14ac:dyDescent="0.2">
      <c r="A88" s="10"/>
      <c r="B88" s="11" t="s">
        <v>28</v>
      </c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18"/>
    </row>
    <row r="89" spans="1:20" s="19" customFormat="1" ht="85.5" customHeight="1" x14ac:dyDescent="0.2">
      <c r="A89" s="10" t="s">
        <v>163</v>
      </c>
      <c r="B89" s="11" t="s">
        <v>164</v>
      </c>
      <c r="C89" s="44" t="s">
        <v>39</v>
      </c>
      <c r="D89" s="12">
        <f>I89</f>
        <v>600</v>
      </c>
      <c r="E89" s="12">
        <f>J89</f>
        <v>80.7</v>
      </c>
      <c r="F89" s="12">
        <f>E89/D89*100</f>
        <v>13.450000000000001</v>
      </c>
      <c r="G89" s="12">
        <v>0</v>
      </c>
      <c r="H89" s="12">
        <v>0</v>
      </c>
      <c r="I89" s="12">
        <v>600</v>
      </c>
      <c r="J89" s="12">
        <v>80.7</v>
      </c>
      <c r="K89" s="12">
        <v>0</v>
      </c>
      <c r="L89" s="12">
        <v>0</v>
      </c>
      <c r="M89" s="12">
        <v>0</v>
      </c>
      <c r="N89" s="12">
        <v>0</v>
      </c>
      <c r="O89" s="44" t="s">
        <v>165</v>
      </c>
      <c r="P89" s="31">
        <v>1</v>
      </c>
      <c r="Q89" s="31">
        <v>1</v>
      </c>
      <c r="R89" s="43" t="s">
        <v>185</v>
      </c>
      <c r="S89" s="31" t="s">
        <v>23</v>
      </c>
      <c r="T89" s="18"/>
    </row>
    <row r="90" spans="1:20" s="19" customFormat="1" ht="111" customHeight="1" x14ac:dyDescent="0.2">
      <c r="A90" s="10"/>
      <c r="B90" s="11" t="s">
        <v>28</v>
      </c>
      <c r="C90" s="52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4"/>
      <c r="T90" s="18"/>
    </row>
    <row r="91" spans="1:20" s="19" customFormat="1" ht="97.5" customHeight="1" x14ac:dyDescent="0.2">
      <c r="A91" s="10" t="s">
        <v>166</v>
      </c>
      <c r="B91" s="11" t="s">
        <v>167</v>
      </c>
      <c r="C91" s="44" t="s">
        <v>39</v>
      </c>
      <c r="D91" s="12">
        <f>I91</f>
        <v>6900.6</v>
      </c>
      <c r="E91" s="12">
        <f>J91</f>
        <v>0</v>
      </c>
      <c r="F91" s="12">
        <v>0</v>
      </c>
      <c r="G91" s="12">
        <v>0</v>
      </c>
      <c r="H91" s="12">
        <v>0</v>
      </c>
      <c r="I91" s="12">
        <v>6900.6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44" t="s">
        <v>168</v>
      </c>
      <c r="P91" s="31" t="s">
        <v>27</v>
      </c>
      <c r="Q91" s="31" t="s">
        <v>27</v>
      </c>
      <c r="R91" s="31" t="s">
        <v>27</v>
      </c>
      <c r="S91" s="31" t="s">
        <v>23</v>
      </c>
      <c r="T91" s="18"/>
    </row>
    <row r="92" spans="1:20" s="19" customFormat="1" ht="123.75" customHeight="1" x14ac:dyDescent="0.2">
      <c r="A92" s="10"/>
      <c r="B92" s="11" t="s">
        <v>28</v>
      </c>
      <c r="C92" s="52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4"/>
      <c r="T92" s="18"/>
    </row>
    <row r="93" spans="1:20" ht="87" customHeight="1" x14ac:dyDescent="0.2">
      <c r="A93" s="1" t="s">
        <v>110</v>
      </c>
      <c r="B93" s="2" t="s">
        <v>111</v>
      </c>
      <c r="C93" s="45" t="s">
        <v>23</v>
      </c>
      <c r="D93" s="4">
        <f>D94+D96</f>
        <v>23857.599999999999</v>
      </c>
      <c r="E93" s="4">
        <f t="shared" ref="E93:N93" si="16">E94+E96</f>
        <v>0</v>
      </c>
      <c r="F93" s="4">
        <f t="shared" si="16"/>
        <v>0</v>
      </c>
      <c r="G93" s="4">
        <f t="shared" si="16"/>
        <v>0</v>
      </c>
      <c r="H93" s="4">
        <f t="shared" si="16"/>
        <v>0</v>
      </c>
      <c r="I93" s="4">
        <f t="shared" si="16"/>
        <v>23857.599999999999</v>
      </c>
      <c r="J93" s="4">
        <f t="shared" si="16"/>
        <v>0</v>
      </c>
      <c r="K93" s="4">
        <f t="shared" si="16"/>
        <v>0</v>
      </c>
      <c r="L93" s="4">
        <f t="shared" si="16"/>
        <v>0</v>
      </c>
      <c r="M93" s="4">
        <f t="shared" si="16"/>
        <v>0</v>
      </c>
      <c r="N93" s="4">
        <f t="shared" si="16"/>
        <v>0</v>
      </c>
      <c r="O93" s="3" t="s">
        <v>23</v>
      </c>
      <c r="P93" s="3" t="s">
        <v>23</v>
      </c>
      <c r="Q93" s="3" t="s">
        <v>23</v>
      </c>
      <c r="R93" s="3" t="s">
        <v>23</v>
      </c>
      <c r="S93" s="3" t="s">
        <v>23</v>
      </c>
      <c r="T93" s="5"/>
    </row>
    <row r="94" spans="1:20" s="19" customFormat="1" ht="109.5" customHeight="1" x14ac:dyDescent="0.2">
      <c r="A94" s="10" t="s">
        <v>169</v>
      </c>
      <c r="B94" s="11" t="s">
        <v>170</v>
      </c>
      <c r="C94" s="44" t="s">
        <v>39</v>
      </c>
      <c r="D94" s="12">
        <f>I94</f>
        <v>22807.599999999999</v>
      </c>
      <c r="E94" s="12">
        <f>J94</f>
        <v>0</v>
      </c>
      <c r="F94" s="12">
        <v>0</v>
      </c>
      <c r="G94" s="12">
        <v>0</v>
      </c>
      <c r="H94" s="12">
        <v>0</v>
      </c>
      <c r="I94" s="12">
        <v>22807.599999999999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 t="s">
        <v>171</v>
      </c>
      <c r="P94" s="31" t="s">
        <v>27</v>
      </c>
      <c r="Q94" s="31" t="s">
        <v>27</v>
      </c>
      <c r="R94" s="31" t="s">
        <v>27</v>
      </c>
      <c r="S94" s="31" t="s">
        <v>23</v>
      </c>
      <c r="T94" s="18"/>
    </row>
    <row r="95" spans="1:20" ht="125.25" customHeight="1" x14ac:dyDescent="0.2">
      <c r="A95" s="1"/>
      <c r="B95" s="11" t="s">
        <v>28</v>
      </c>
      <c r="C95" s="56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8"/>
      <c r="T95" s="5"/>
    </row>
    <row r="96" spans="1:20" s="19" customFormat="1" ht="93.75" customHeight="1" x14ac:dyDescent="0.2">
      <c r="A96" s="10" t="s">
        <v>172</v>
      </c>
      <c r="B96" s="11" t="s">
        <v>173</v>
      </c>
      <c r="C96" s="44" t="s">
        <v>39</v>
      </c>
      <c r="D96" s="12">
        <f>I96</f>
        <v>1050</v>
      </c>
      <c r="E96" s="12">
        <f>J96</f>
        <v>0</v>
      </c>
      <c r="F96" s="12">
        <v>0</v>
      </c>
      <c r="G96" s="12">
        <v>0</v>
      </c>
      <c r="H96" s="12">
        <v>0</v>
      </c>
      <c r="I96" s="12">
        <v>1050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 t="s">
        <v>174</v>
      </c>
      <c r="P96" s="31">
        <v>1</v>
      </c>
      <c r="Q96" s="31">
        <v>1</v>
      </c>
      <c r="R96" s="31" t="s">
        <v>184</v>
      </c>
      <c r="S96" s="31" t="s">
        <v>23</v>
      </c>
      <c r="T96" s="18"/>
    </row>
    <row r="97" spans="1:20" s="19" customFormat="1" ht="106.5" customHeight="1" x14ac:dyDescent="0.2">
      <c r="A97" s="10"/>
      <c r="B97" s="11" t="s">
        <v>28</v>
      </c>
      <c r="C97" s="59" t="s">
        <v>201</v>
      </c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1"/>
      <c r="T97" s="18"/>
    </row>
    <row r="98" spans="1:20" ht="35.25" customHeight="1" x14ac:dyDescent="0.2">
      <c r="A98" s="1" t="s">
        <v>176</v>
      </c>
      <c r="B98" s="2" t="s">
        <v>112</v>
      </c>
      <c r="C98" s="45" t="s">
        <v>23</v>
      </c>
      <c r="D98" s="4">
        <f>D99</f>
        <v>97605.5</v>
      </c>
      <c r="E98" s="4">
        <f t="shared" ref="E98:N98" si="17">E99</f>
        <v>52152</v>
      </c>
      <c r="F98" s="21">
        <f>E98/D98*100</f>
        <v>53.431415237870816</v>
      </c>
      <c r="G98" s="4">
        <f t="shared" si="17"/>
        <v>87137.4</v>
      </c>
      <c r="H98" s="4">
        <f t="shared" si="17"/>
        <v>47979.8</v>
      </c>
      <c r="I98" s="4">
        <f t="shared" si="17"/>
        <v>10468.1</v>
      </c>
      <c r="J98" s="4">
        <f t="shared" si="17"/>
        <v>4172.2</v>
      </c>
      <c r="K98" s="4">
        <f t="shared" si="17"/>
        <v>0</v>
      </c>
      <c r="L98" s="4">
        <f t="shared" si="17"/>
        <v>0</v>
      </c>
      <c r="M98" s="4">
        <f t="shared" si="17"/>
        <v>0</v>
      </c>
      <c r="N98" s="4">
        <f t="shared" si="17"/>
        <v>0</v>
      </c>
      <c r="O98" s="3" t="s">
        <v>23</v>
      </c>
      <c r="P98" s="3" t="s">
        <v>23</v>
      </c>
      <c r="Q98" s="3" t="s">
        <v>23</v>
      </c>
      <c r="R98" s="3" t="s">
        <v>23</v>
      </c>
      <c r="S98" s="3" t="s">
        <v>23</v>
      </c>
      <c r="T98" s="5"/>
    </row>
    <row r="99" spans="1:20" s="19" customFormat="1" ht="231" customHeight="1" x14ac:dyDescent="0.2">
      <c r="A99" s="10" t="s">
        <v>113</v>
      </c>
      <c r="B99" s="11" t="s">
        <v>114</v>
      </c>
      <c r="C99" s="44" t="s">
        <v>39</v>
      </c>
      <c r="D99" s="12">
        <f>G99+I99</f>
        <v>97605.5</v>
      </c>
      <c r="E99" s="12">
        <f>H99+J99</f>
        <v>52152</v>
      </c>
      <c r="F99" s="12">
        <f>E99/D99*100</f>
        <v>53.431415237870816</v>
      </c>
      <c r="G99" s="12">
        <v>87137.4</v>
      </c>
      <c r="H99" s="12">
        <v>47979.8</v>
      </c>
      <c r="I99" s="12">
        <v>10468.1</v>
      </c>
      <c r="J99" s="12">
        <v>4172.2</v>
      </c>
      <c r="K99" s="12">
        <v>0</v>
      </c>
      <c r="L99" s="12">
        <v>0</v>
      </c>
      <c r="M99" s="12">
        <v>0</v>
      </c>
      <c r="N99" s="12">
        <v>0</v>
      </c>
      <c r="O99" s="15" t="s">
        <v>175</v>
      </c>
      <c r="P99" s="31" t="s">
        <v>27</v>
      </c>
      <c r="Q99" s="31" t="s">
        <v>27</v>
      </c>
      <c r="R99" s="42" t="s">
        <v>183</v>
      </c>
      <c r="S99" s="44" t="s">
        <v>23</v>
      </c>
      <c r="T99" s="18"/>
    </row>
    <row r="100" spans="1:20" s="19" customFormat="1" ht="111" customHeight="1" x14ac:dyDescent="0.2">
      <c r="A100" s="10"/>
      <c r="B100" s="11" t="s">
        <v>28</v>
      </c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18"/>
    </row>
    <row r="101" spans="1:20" ht="15.75" x14ac:dyDescent="0.25">
      <c r="A101" s="7"/>
      <c r="B101" s="8" t="s">
        <v>115</v>
      </c>
      <c r="C101" s="3" t="s">
        <v>23</v>
      </c>
      <c r="D101" s="9">
        <f>D81+D84+D93+D98</f>
        <v>134963.70000000001</v>
      </c>
      <c r="E101" s="9">
        <f>E81+E84+E93+E98</f>
        <v>52232.7</v>
      </c>
      <c r="F101" s="21">
        <f>E101/D101*100</f>
        <v>38.701295237163762</v>
      </c>
      <c r="G101" s="9">
        <f>G81+G84+G93+G98</f>
        <v>87137.4</v>
      </c>
      <c r="H101" s="9">
        <f t="shared" ref="H101:J101" si="18">H81+H84+H93+H98</f>
        <v>47979.8</v>
      </c>
      <c r="I101" s="9">
        <f t="shared" si="18"/>
        <v>47826.299999999996</v>
      </c>
      <c r="J101" s="9">
        <f t="shared" si="18"/>
        <v>4252.8999999999996</v>
      </c>
      <c r="K101" s="9">
        <f t="shared" ref="K101:N101" si="19">K81+K84+K93+K98</f>
        <v>0</v>
      </c>
      <c r="L101" s="9">
        <f t="shared" si="19"/>
        <v>0</v>
      </c>
      <c r="M101" s="9">
        <f t="shared" si="19"/>
        <v>0</v>
      </c>
      <c r="N101" s="9">
        <f t="shared" si="19"/>
        <v>0</v>
      </c>
      <c r="O101" s="3" t="s">
        <v>23</v>
      </c>
      <c r="P101" s="3" t="s">
        <v>23</v>
      </c>
      <c r="Q101" s="3" t="s">
        <v>23</v>
      </c>
      <c r="R101" s="3" t="s">
        <v>23</v>
      </c>
      <c r="S101" s="3" t="s">
        <v>23</v>
      </c>
      <c r="T101" s="5"/>
    </row>
    <row r="102" spans="1:20" ht="15.75" x14ac:dyDescent="0.25">
      <c r="A102" s="22"/>
      <c r="B102" s="22" t="s">
        <v>116</v>
      </c>
      <c r="C102" s="3" t="s">
        <v>23</v>
      </c>
      <c r="D102" s="4">
        <f>D25+D33+D56+D79+D101</f>
        <v>355099.2</v>
      </c>
      <c r="E102" s="4">
        <f>E25+E33+E56+E79+E101</f>
        <v>144990.40000000002</v>
      </c>
      <c r="F102" s="20">
        <f>E102/D102*100</f>
        <v>40.830956532709742</v>
      </c>
      <c r="G102" s="4">
        <f>G25+G33+G56+G79+G101</f>
        <v>183632.7</v>
      </c>
      <c r="H102" s="4">
        <f t="shared" ref="H102:J102" si="20">H25+H33+H56+H79+H101</f>
        <v>92423.2</v>
      </c>
      <c r="I102" s="4">
        <f t="shared" si="20"/>
        <v>169966.5</v>
      </c>
      <c r="J102" s="4">
        <f t="shared" si="20"/>
        <v>52009.700000000004</v>
      </c>
      <c r="K102" s="4">
        <f t="shared" ref="K102:N102" si="21">K25+K33+K56+K79+K101</f>
        <v>0</v>
      </c>
      <c r="L102" s="4">
        <f t="shared" si="21"/>
        <v>0</v>
      </c>
      <c r="M102" s="4">
        <f t="shared" si="21"/>
        <v>1500</v>
      </c>
      <c r="N102" s="4">
        <f t="shared" si="21"/>
        <v>557.5</v>
      </c>
      <c r="O102" s="3" t="s">
        <v>23</v>
      </c>
      <c r="P102" s="3" t="s">
        <v>23</v>
      </c>
      <c r="Q102" s="3" t="s">
        <v>23</v>
      </c>
      <c r="R102" s="3" t="s">
        <v>23</v>
      </c>
      <c r="S102" s="3" t="s">
        <v>23</v>
      </c>
      <c r="T102" s="5"/>
    </row>
    <row r="103" spans="1:20" ht="16.5" x14ac:dyDescent="0.25">
      <c r="A103" s="33"/>
      <c r="B103" s="34"/>
      <c r="C103" s="33"/>
      <c r="D103" s="35"/>
      <c r="E103" s="35"/>
      <c r="F103" s="33"/>
      <c r="G103" s="33"/>
      <c r="H103" s="33"/>
      <c r="I103" s="33"/>
      <c r="J103" s="33"/>
      <c r="K103" s="36"/>
      <c r="L103" s="36"/>
      <c r="M103" s="36"/>
      <c r="N103" s="36"/>
      <c r="O103" s="33"/>
      <c r="P103" s="33"/>
      <c r="Q103" s="33"/>
      <c r="R103" s="33"/>
      <c r="S103" s="33"/>
    </row>
    <row r="104" spans="1:20" ht="16.5" x14ac:dyDescent="0.25">
      <c r="A104" s="33"/>
      <c r="B104" s="34"/>
      <c r="C104" s="33"/>
      <c r="D104" s="35"/>
      <c r="E104" s="35"/>
      <c r="F104" s="33"/>
      <c r="G104" s="33"/>
      <c r="H104" s="33"/>
      <c r="I104" s="33"/>
      <c r="J104" s="33"/>
      <c r="K104" s="36"/>
      <c r="L104" s="36"/>
      <c r="M104" s="36"/>
      <c r="N104" s="36"/>
      <c r="O104" s="33"/>
      <c r="P104" s="33"/>
      <c r="Q104" s="33"/>
      <c r="R104" s="33"/>
      <c r="S104" s="33"/>
    </row>
    <row r="105" spans="1:20" x14ac:dyDescent="0.2">
      <c r="C105" s="39"/>
      <c r="D105" s="40"/>
      <c r="E105" s="40"/>
    </row>
    <row r="106" spans="1:20" ht="16.5" x14ac:dyDescent="0.25">
      <c r="C106" s="39"/>
      <c r="D106" s="35"/>
      <c r="E106" s="35"/>
      <c r="F106" s="35"/>
    </row>
    <row r="107" spans="1:20" x14ac:dyDescent="0.2">
      <c r="C107" s="39"/>
      <c r="D107" s="40"/>
      <c r="E107" s="40"/>
    </row>
    <row r="108" spans="1:20" x14ac:dyDescent="0.2">
      <c r="C108" s="39"/>
      <c r="D108" s="40"/>
      <c r="E108" s="40"/>
    </row>
    <row r="109" spans="1:20" x14ac:dyDescent="0.2">
      <c r="C109" s="39"/>
      <c r="D109" s="40"/>
      <c r="E109" s="40"/>
    </row>
    <row r="110" spans="1:20" x14ac:dyDescent="0.2">
      <c r="C110" s="39"/>
      <c r="D110" s="40"/>
      <c r="E110" s="40"/>
    </row>
    <row r="111" spans="1:20" x14ac:dyDescent="0.2">
      <c r="C111" s="39"/>
      <c r="D111" s="40"/>
      <c r="E111" s="40"/>
    </row>
    <row r="112" spans="1:20" x14ac:dyDescent="0.2">
      <c r="C112" s="39"/>
      <c r="D112" s="40"/>
      <c r="E112" s="40"/>
    </row>
    <row r="113" spans="1:19" x14ac:dyDescent="0.2">
      <c r="A113" s="6"/>
      <c r="B113" s="6"/>
      <c r="C113" s="39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spans="1:19" x14ac:dyDescent="0.2">
      <c r="A114" s="6"/>
      <c r="B114" s="6"/>
      <c r="C114" s="39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spans="1:19" x14ac:dyDescent="0.2">
      <c r="A115" s="6"/>
      <c r="B115" s="6"/>
      <c r="C115" s="39"/>
      <c r="D115" s="40"/>
      <c r="E115" s="40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</sheetData>
  <mergeCells count="54">
    <mergeCell ref="C90:S90"/>
    <mergeCell ref="C92:S92"/>
    <mergeCell ref="C95:S95"/>
    <mergeCell ref="C97:S97"/>
    <mergeCell ref="C100:S100"/>
    <mergeCell ref="C71:S71"/>
    <mergeCell ref="C73:S73"/>
    <mergeCell ref="C78:S78"/>
    <mergeCell ref="C86:S86"/>
    <mergeCell ref="C88:S88"/>
    <mergeCell ref="C75:S75"/>
    <mergeCell ref="C83:S83"/>
    <mergeCell ref="C60:S60"/>
    <mergeCell ref="C62:S62"/>
    <mergeCell ref="C65:S65"/>
    <mergeCell ref="C67:S67"/>
    <mergeCell ref="C69:S69"/>
    <mergeCell ref="C46:S46"/>
    <mergeCell ref="C48:S48"/>
    <mergeCell ref="C50:S50"/>
    <mergeCell ref="C53:S53"/>
    <mergeCell ref="C55:S55"/>
    <mergeCell ref="C37:S37"/>
    <mergeCell ref="C39:S39"/>
    <mergeCell ref="C41:S41"/>
    <mergeCell ref="C43:S43"/>
    <mergeCell ref="C17:S17"/>
    <mergeCell ref="C19:S19"/>
    <mergeCell ref="C29:S29"/>
    <mergeCell ref="C32:S32"/>
    <mergeCell ref="C22:S22"/>
    <mergeCell ref="C24:S24"/>
    <mergeCell ref="I6:J6"/>
    <mergeCell ref="K6:L6"/>
    <mergeCell ref="M6:N6"/>
    <mergeCell ref="A9:S9"/>
    <mergeCell ref="C15:S15"/>
    <mergeCell ref="C13:S13"/>
    <mergeCell ref="A1:S1"/>
    <mergeCell ref="A2:S2"/>
    <mergeCell ref="A3:S3"/>
    <mergeCell ref="A4:A7"/>
    <mergeCell ref="B4:B7"/>
    <mergeCell ref="C4:C7"/>
    <mergeCell ref="D4:N4"/>
    <mergeCell ref="O4:Q4"/>
    <mergeCell ref="R4:R7"/>
    <mergeCell ref="S4:S7"/>
    <mergeCell ref="D5:F6"/>
    <mergeCell ref="G5:N5"/>
    <mergeCell ref="O5:O7"/>
    <mergeCell ref="P5:P7"/>
    <mergeCell ref="Q5:Q7"/>
    <mergeCell ref="G6:H6"/>
  </mergeCells>
  <pageMargins left="0.19685039370078741" right="0.19685039370078741" top="0.39370078740157483" bottom="0.39370078740157483" header="0.51181102362204722" footer="0.31496062992125984"/>
  <pageSetup paperSize="9" scale="40" firstPageNumber="0" orientation="landscape" r:id="rId1"/>
  <headerFooter>
    <oddFooter>&amp;C&amp;"Times New Roman,Обычный"&amp;12&amp;P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5" zoomScaleNormal="65" workbookViewId="0">
      <selection activeCell="A32" sqref="A32"/>
    </sheetView>
  </sheetViews>
  <sheetFormatPr defaultColWidth="9" defaultRowHeight="12.75" x14ac:dyDescent="0.2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5" zoomScaleNormal="65" workbookViewId="0"/>
  </sheetViews>
  <sheetFormatPr defaultColWidth="9" defaultRowHeight="12.75" x14ac:dyDescent="0.2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5" zoomScaleNormal="65" workbookViewId="0"/>
  </sheetViews>
  <sheetFormatPr defaultColWidth="9" defaultRowHeight="12.75" x14ac:dyDescent="0.2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01.04.2023</vt:lpstr>
      <vt:lpstr>Лист1</vt:lpstr>
      <vt:lpstr>Лист2</vt:lpstr>
      <vt:lpstr>Лист3</vt:lpstr>
      <vt:lpstr>'01.04.2023'!Заголовки_для_печати</vt:lpstr>
      <vt:lpstr>'01.04.2023'!Область_печати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Евгений Алексеевич Анчихров</cp:lastModifiedBy>
  <cp:revision>0</cp:revision>
  <cp:lastPrinted>2023-04-11T06:38:33Z</cp:lastPrinted>
  <dcterms:created xsi:type="dcterms:W3CDTF">1996-10-09T02:32:33Z</dcterms:created>
  <dcterms:modified xsi:type="dcterms:W3CDTF">2023-07-11T10:03:36Z</dcterms:modified>
  <dc:language>ru-RU</dc:language>
</cp:coreProperties>
</file>