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1.10.2022" sheetId="1" r:id="rId1"/>
    <sheet name="Лист1" sheetId="2" r:id="rId2"/>
    <sheet name="Лист2" sheetId="3" r:id="rId3"/>
    <sheet name="Лист3" sheetId="4" r:id="rId4"/>
  </sheets>
  <definedNames>
    <definedName name="_GoBack" localSheetId="0">#REF!</definedName>
    <definedName name="Par1414" localSheetId="0">#REF!</definedName>
    <definedName name="_xlnm.Print_Titles" localSheetId="0">'01.10.2022'!$8:$8</definedName>
    <definedName name="_xlnm.Print_Area" localSheetId="0">'01.10.2022'!$A$1:$S$93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93" i="1" l="1"/>
  <c r="F92" i="1"/>
  <c r="F88" i="1"/>
  <c r="F87" i="1"/>
  <c r="F73" i="1"/>
  <c r="F70" i="1"/>
  <c r="F66" i="1"/>
  <c r="F64" i="1"/>
  <c r="F62" i="1"/>
  <c r="F60" i="1"/>
  <c r="F59" i="1"/>
  <c r="F55" i="1"/>
  <c r="F54" i="1"/>
  <c r="F48" i="1"/>
  <c r="F47" i="1"/>
  <c r="F41" i="1"/>
  <c r="F40" i="1"/>
  <c r="F22" i="1"/>
  <c r="F17" i="1"/>
  <c r="F15" i="1"/>
  <c r="F13" i="1"/>
  <c r="F11" i="1"/>
  <c r="N92" i="1" l="1"/>
  <c r="K92" i="1"/>
  <c r="J92" i="1"/>
  <c r="G92" i="1"/>
  <c r="D90" i="1"/>
  <c r="F90" i="1" s="1"/>
  <c r="N87" i="1"/>
  <c r="M87" i="1"/>
  <c r="M92" i="1" s="1"/>
  <c r="L87" i="1"/>
  <c r="L92" i="1" s="1"/>
  <c r="K87" i="1"/>
  <c r="J87" i="1"/>
  <c r="I87" i="1"/>
  <c r="I92" i="1" s="1"/>
  <c r="H87" i="1"/>
  <c r="H92" i="1" s="1"/>
  <c r="G87" i="1"/>
  <c r="E87" i="1"/>
  <c r="E92" i="1" s="1"/>
  <c r="D87" i="1"/>
  <c r="D92" i="1" s="1"/>
  <c r="E85" i="1"/>
  <c r="D85" i="1"/>
  <c r="N83" i="1"/>
  <c r="M83" i="1"/>
  <c r="L83" i="1"/>
  <c r="K83" i="1"/>
  <c r="J83" i="1"/>
  <c r="I83" i="1"/>
  <c r="H83" i="1"/>
  <c r="G83" i="1"/>
  <c r="F83" i="1"/>
  <c r="E83" i="1"/>
  <c r="D83" i="1"/>
  <c r="F71" i="1"/>
  <c r="N70" i="1"/>
  <c r="M70" i="1"/>
  <c r="M73" i="1" s="1"/>
  <c r="L70" i="1"/>
  <c r="L73" i="1" s="1"/>
  <c r="K70" i="1"/>
  <c r="J70" i="1"/>
  <c r="I70" i="1"/>
  <c r="I73" i="1" s="1"/>
  <c r="H70" i="1"/>
  <c r="H73" i="1" s="1"/>
  <c r="G70" i="1"/>
  <c r="E70" i="1"/>
  <c r="D70" i="1"/>
  <c r="E66" i="1"/>
  <c r="D66" i="1"/>
  <c r="E64" i="1"/>
  <c r="D64" i="1"/>
  <c r="E62" i="1"/>
  <c r="D62" i="1"/>
  <c r="E60" i="1"/>
  <c r="D60" i="1"/>
  <c r="D59" i="1" s="1"/>
  <c r="D73" i="1" s="1"/>
  <c r="J59" i="1"/>
  <c r="J73" i="1" s="1"/>
  <c r="I59" i="1"/>
  <c r="E59" i="1"/>
  <c r="E73" i="1" s="1"/>
  <c r="E55" i="1"/>
  <c r="N54" i="1"/>
  <c r="N73" i="1" s="1"/>
  <c r="M54" i="1"/>
  <c r="L54" i="1"/>
  <c r="K54" i="1"/>
  <c r="K73" i="1" s="1"/>
  <c r="J54" i="1"/>
  <c r="I54" i="1"/>
  <c r="H54" i="1"/>
  <c r="G54" i="1"/>
  <c r="G73" i="1" s="1"/>
  <c r="E54" i="1"/>
  <c r="D54" i="1"/>
  <c r="E48" i="1"/>
  <c r="D48" i="1"/>
  <c r="D47" i="1" s="1"/>
  <c r="N47" i="1"/>
  <c r="M47" i="1"/>
  <c r="L47" i="1"/>
  <c r="L52" i="1" s="1"/>
  <c r="K47" i="1"/>
  <c r="K52" i="1" s="1"/>
  <c r="J47" i="1"/>
  <c r="I47" i="1"/>
  <c r="H47" i="1"/>
  <c r="G47" i="1"/>
  <c r="F45" i="1"/>
  <c r="E41" i="1"/>
  <c r="D41" i="1"/>
  <c r="J40" i="1"/>
  <c r="J52" i="1" s="1"/>
  <c r="I40" i="1"/>
  <c r="E40" i="1"/>
  <c r="D40" i="1"/>
  <c r="E38" i="1"/>
  <c r="D38" i="1"/>
  <c r="F38" i="1" s="1"/>
  <c r="F34" i="1"/>
  <c r="E32" i="1"/>
  <c r="D32" i="1"/>
  <c r="F32" i="1" s="1"/>
  <c r="F30" i="1"/>
  <c r="E30" i="1"/>
  <c r="D30" i="1"/>
  <c r="N29" i="1"/>
  <c r="N52" i="1" s="1"/>
  <c r="M29" i="1"/>
  <c r="M52" i="1" s="1"/>
  <c r="L29" i="1"/>
  <c r="K29" i="1"/>
  <c r="J29" i="1"/>
  <c r="I29" i="1"/>
  <c r="I52" i="1" s="1"/>
  <c r="H29" i="1"/>
  <c r="H52" i="1" s="1"/>
  <c r="G29" i="1"/>
  <c r="G52" i="1" s="1"/>
  <c r="E29" i="1"/>
  <c r="M27" i="1"/>
  <c r="L27" i="1"/>
  <c r="I27" i="1"/>
  <c r="H27" i="1"/>
  <c r="E27" i="1"/>
  <c r="E25" i="1"/>
  <c r="F25" i="1" s="1"/>
  <c r="D25" i="1"/>
  <c r="D24" i="1" s="1"/>
  <c r="N24" i="1"/>
  <c r="N27" i="1" s="1"/>
  <c r="M24" i="1"/>
  <c r="L24" i="1"/>
  <c r="K24" i="1"/>
  <c r="K27" i="1" s="1"/>
  <c r="J24" i="1"/>
  <c r="J27" i="1" s="1"/>
  <c r="I24" i="1"/>
  <c r="H24" i="1"/>
  <c r="G24" i="1"/>
  <c r="G27" i="1" s="1"/>
  <c r="E24" i="1"/>
  <c r="N21" i="1"/>
  <c r="M21" i="1"/>
  <c r="L21" i="1"/>
  <c r="K21" i="1"/>
  <c r="J21" i="1"/>
  <c r="I21" i="1"/>
  <c r="H21" i="1"/>
  <c r="G21" i="1"/>
  <c r="F21" i="1"/>
  <c r="E21" i="1"/>
  <c r="D21" i="1"/>
  <c r="N19" i="1"/>
  <c r="N93" i="1" s="1"/>
  <c r="M19" i="1"/>
  <c r="M93" i="1" s="1"/>
  <c r="J19" i="1"/>
  <c r="J93" i="1" s="1"/>
  <c r="I19" i="1"/>
  <c r="E17" i="1"/>
  <c r="D17" i="1"/>
  <c r="E15" i="1"/>
  <c r="D15" i="1"/>
  <c r="E13" i="1"/>
  <c r="D13" i="1"/>
  <c r="E11" i="1"/>
  <c r="D11" i="1"/>
  <c r="N10" i="1"/>
  <c r="M10" i="1"/>
  <c r="L10" i="1"/>
  <c r="L19" i="1" s="1"/>
  <c r="K10" i="1"/>
  <c r="K19" i="1" s="1"/>
  <c r="J10" i="1"/>
  <c r="I10" i="1"/>
  <c r="H10" i="1"/>
  <c r="H19" i="1" s="1"/>
  <c r="G10" i="1"/>
  <c r="G19" i="1" s="1"/>
  <c r="D10" i="1"/>
  <c r="D19" i="1" s="1"/>
  <c r="D27" i="1" l="1"/>
  <c r="D93" i="1" s="1"/>
  <c r="F24" i="1"/>
  <c r="F27" i="1" s="1"/>
  <c r="G93" i="1"/>
  <c r="K93" i="1"/>
  <c r="H93" i="1"/>
  <c r="L93" i="1"/>
  <c r="F10" i="1"/>
  <c r="I93" i="1"/>
  <c r="E10" i="1"/>
  <c r="E19" i="1" s="1"/>
  <c r="E47" i="1"/>
  <c r="D29" i="1"/>
  <c r="D52" i="1" s="1"/>
  <c r="F19" i="1" l="1"/>
  <c r="E52" i="1"/>
  <c r="F52" i="1" s="1"/>
  <c r="F29" i="1"/>
  <c r="E93" i="1" l="1"/>
</calcChain>
</file>

<file path=xl/sharedStrings.xml><?xml version="1.0" encoding="utf-8"?>
<sst xmlns="http://schemas.openxmlformats.org/spreadsheetml/2006/main" count="507" uniqueCount="182">
  <si>
    <t>ОТЧЕТ</t>
  </si>
  <si>
    <t>об исполнении основных мероприятий (региональных проектов), мероприятий государственных программ Пензенской области за 9 месяцев 2022 года</t>
  </si>
  <si>
    <t>N основного мероприятия (регионального проекта), мероприятия в соответствии с номером Перечня основных мероприятий (региональных проектов), мероприятий государственной программы</t>
  </si>
  <si>
    <t>Наименование основных мероприятий (региональных проектов), мероприятий</t>
  </si>
  <si>
    <t xml:space="preserve">Ответственный исполнитель, соисполнитель </t>
  </si>
  <si>
    <t>Объем финансирования государственной программы (за отчетный период), тыс. руб.</t>
  </si>
  <si>
    <t>Выполнение основных этапов мероприятия и достижения показателей реализации мероприятия</t>
  </si>
  <si>
    <t>Отчет о ходе исполнения мероприятий с отражением конкретных, достигнутых результатов (выполненных работ, оказанных услуг и т.д.) с указанием един. изм.</t>
  </si>
  <si>
    <t>Возможные риски нереализации мероприятий, которые могут повлиять на выполнение целевого показателя, установленного в рамках выполнения мероприятий</t>
  </si>
  <si>
    <t>Всего</t>
  </si>
  <si>
    <t>в том числе по источникам:</t>
  </si>
  <si>
    <t>Основные этапы выполнения мероприятия и показатели реализации мероприятия, един. изм.</t>
  </si>
  <si>
    <t>план</t>
  </si>
  <si>
    <t>факт</t>
  </si>
  <si>
    <t>федеральный бюджет</t>
  </si>
  <si>
    <t>бюджет Пензенской области</t>
  </si>
  <si>
    <t>бюджет муниципальных образований</t>
  </si>
  <si>
    <t>внебюджетные источники</t>
  </si>
  <si>
    <t>план на год</t>
  </si>
  <si>
    <t>кассовые расходы</t>
  </si>
  <si>
    <t>процент освоения средств</t>
  </si>
  <si>
    <t>Государственная программа Пензенской области "Охрана, воспроизводство и использование природных ресурсов в Пензенской области"</t>
  </si>
  <si>
    <t>1.2.</t>
  </si>
  <si>
    <t>Основное мероприятие «Осуществление капитального ремонта водохозяйственных систем и гидротехнических сооружений»</t>
  </si>
  <si>
    <t>х</t>
  </si>
  <si>
    <t>1.2.5.</t>
  </si>
  <si>
    <t>Капитальный ремонт узла гидротехнических сооружений пруда на р. Труев в р.п. Евлашево Кузнецкого района Пензенской области</t>
  </si>
  <si>
    <t>Министерство строительства и дорожного хозяйства Пензенской области</t>
  </si>
  <si>
    <t>4 кв. 2022 г. Выполнение проведенных демонтажных работ, % /общестроительных работ, %</t>
  </si>
  <si>
    <t>-</t>
  </si>
  <si>
    <t>Причины невыполнения мероприятия, объемов финансирования мероприятия (проблемы организационного правового характера, а именно проведения конкурсных процедур, заключение госконтрактов, подготовка ПСД сокращение финансирования)</t>
  </si>
  <si>
    <t xml:space="preserve">По условиям Государственного контракта предусмотрен авансовый платеж  </t>
  </si>
  <si>
    <t>1.2.6.</t>
  </si>
  <si>
    <t>Капитальный ремонт гидротехнических сооружений водохранилища на р. Грязнуха, в 6,3 км юго-восточнее с. Тимирязево Башмаковского района Пензенской области</t>
  </si>
  <si>
    <t xml:space="preserve">Министерство строительства и дорожного хозяйства Пензенской области
</t>
  </si>
  <si>
    <t>1.2.7.</t>
  </si>
  <si>
    <t>Капитальный ремонт узла гидротехнических сооружений пруда на балке Моровой Овраг в 2,6 км северо-восточнее с. Крюково Белинского района Пензенской области</t>
  </si>
  <si>
    <t>1.2.9.</t>
  </si>
  <si>
    <t>Капитальный ремонт узла гидротехнических сооружений нижнего пруда N 3 в г. Никольске Никольского района Пензенской области</t>
  </si>
  <si>
    <t>Итого по подпрограмме 1:</t>
  </si>
  <si>
    <t>Подпрограмма 2 «Охрана окружающей среды и развитие минерально-сырьевой базы Пензенской области»</t>
  </si>
  <si>
    <t>2.2.</t>
  </si>
  <si>
    <t>Основное мероприятие 2.2. «Организация проведения мероприятий, направленных на повышение экологической культуры»</t>
  </si>
  <si>
    <t>2.2.1.</t>
  </si>
  <si>
    <t>Проведение олимпиад по экологии, конференций, смотров, семинаров, конкурсов, слетов, форумов, фестивалей, акций</t>
  </si>
  <si>
    <t>Министерство лесного, охотничьего хозяйства и природопользования Пензенской области</t>
  </si>
  <si>
    <t>2 кв. 2022 г. - 4 кв. 2022 г. 
Количество проведенных мероприятий, ед.</t>
  </si>
  <si>
    <t xml:space="preserve">Совместно с сотрудниками  Центра развития творчества детей и юношества  проведен региональный этап Всероссийского фестиваля «Праздник Эколят – молодых защитников Природы» с участием детей, прибывших из Донецкой и Луганской народных республик.
Проведен фотоконкурс  «Красная книга глазами детей!» и т.д.
</t>
  </si>
  <si>
    <t>2.3.</t>
  </si>
  <si>
    <t>Основное мероприятие 2.3. "Определение нанесенного ущерба окружающей среде"</t>
  </si>
  <si>
    <t>2.3.1.</t>
  </si>
  <si>
    <t>Проведение лабораторных исследований проб воды, почвы, атмосферного воздуха для установления фактов причинения вреда окружающей среде, оказание маркшейдерских услуг, получение заключения о составе и виде (классификация) полезного ископаемого</t>
  </si>
  <si>
    <t>2 кв. 2022 г. - 4 кв. 2022 г.  Количество проведенных лабораторных исследований, ед.</t>
  </si>
  <si>
    <t>Лабораторные исследования проводятся при необходимости</t>
  </si>
  <si>
    <t>Итого по подпрограмме 2:</t>
  </si>
  <si>
    <t>Подпрограмма 3 «Охрана, использование и воспроизводство объектов животного мира, в том числе охотничьих ресурсов на территории Пензенской области»</t>
  </si>
  <si>
    <t>3.1.</t>
  </si>
  <si>
    <t>Основное мероприятие 3.1. «Обеспечение эффективного исполнения переданных полномочий Российской Федерации в области охоты и сохранения охотничьих ресурсов»</t>
  </si>
  <si>
    <t>3.1.1.</t>
  </si>
  <si>
    <t xml:space="preserve">Организация, осуществление и проведение выездных обследований территорий в области охоты и сохранения охотничьих ресурсов и животного мира
</t>
  </si>
  <si>
    <t>1 кв.2022 г. - 4 кв. 2022 г. Количество проведенных выездных обследований территорий,ед.</t>
  </si>
  <si>
    <t>540</t>
  </si>
  <si>
    <t>617</t>
  </si>
  <si>
    <t>Проведены выездные обследования, в результате которых выявлялись и пресекались случаи незаконной охоты</t>
  </si>
  <si>
    <t>3.1.2.</t>
  </si>
  <si>
    <t>Ведение учета численности охотничьих ресурсов в рамках государственного мониторинга охотничьих ресурсов и среды их обитания</t>
  </si>
  <si>
    <t>1 кв. 2022 г. -4 кв. 2022 г. Протяженность заложенных учетных маршрутов, тыс. км</t>
  </si>
  <si>
    <t xml:space="preserve">Проведен зимний маршрутный учета на территории региона </t>
  </si>
  <si>
    <t>3.1.3.</t>
  </si>
  <si>
    <t>Проведение биотехнических мероприятий на территории общедоступных охотничьих угодий Пензенской области</t>
  </si>
  <si>
    <t>3 кв. 2022 г.
Количество обустроенных
подкормочных площадок, шт.</t>
  </si>
  <si>
    <t xml:space="preserve">Устроены солонцы </t>
  </si>
  <si>
    <t>3.1.4</t>
  </si>
  <si>
    <t>Регулирование или снижение (изъятие) численности отдельных видов охотничьих ресурсов</t>
  </si>
  <si>
    <t>4 кв. 2022 г. Количество охотничьих ресурсов, изъятых из среды обитания, особь</t>
  </si>
  <si>
    <t>3.1.6.</t>
  </si>
  <si>
    <t>Охрана и использование объектов животного мира (за исключением охотничьих ресурсов и водных биологических ресурсов)</t>
  </si>
  <si>
    <t>4 кв.2022 г.  Подготовка перечня видов объектов животного мира, обитающих в Пензенской области, ед.</t>
  </si>
  <si>
    <t>3.2.</t>
  </si>
  <si>
    <t>Основное мероприятие 3.2. Обеспечение сохранения природных комплексов и объектов, расположенных на особо охраняемых природных территориях регионального значения</t>
  </si>
  <si>
    <t>3.2.1.</t>
  </si>
  <si>
    <t>Обеспечение деятельности государственных зоологических заказников регионального значения, изучение и охрана особо охраняемых природных территорий регионального значения</t>
  </si>
  <si>
    <t>1 кв. 2022 г.- 4 кв. 2022 г.                             Число государственных зоологических заказников регионального значения,ед.</t>
  </si>
  <si>
    <t>7</t>
  </si>
  <si>
    <t xml:space="preserve"> Расходы на обеспечение деятельности Центра "ООПТ"</t>
  </si>
  <si>
    <t>3.2.2.</t>
  </si>
  <si>
    <t>Осуществление контроля за деятельностью государственных зоологических заказников регионального значения</t>
  </si>
  <si>
    <t>1 кв. 2022 г.- 4 кв. 2022 г.                     Количество контрольных мероприятий,ед.</t>
  </si>
  <si>
    <t>3</t>
  </si>
  <si>
    <t>3.2.3</t>
  </si>
  <si>
    <t>Проведение обследований, установление границ, реконструкция и восстановление особо охраняемых природных территорий регионального значения</t>
  </si>
  <si>
    <t>4 кв. 2022 г.  Количество вновь созданных особо охраняемых природных территорий регионального значения, ед.</t>
  </si>
  <si>
    <t xml:space="preserve">Заключен договор с ФГБОУ ВО Пензенский  ГАУ </t>
  </si>
  <si>
    <t>3.3.</t>
  </si>
  <si>
    <t>Основное мероприятие 3.3. «Содержание  и разведение охотничьих животных в полувольных условиях и искусственно созданной среде обитания»</t>
  </si>
  <si>
    <t>3.3.1.</t>
  </si>
  <si>
    <t>Организация работ по разведению охотничьих животных в полувольных условиях и искусственно созданной среде обитания и их содержанию</t>
  </si>
  <si>
    <t>1 кв. 2022 г. -4 кв. 2022 г. Количество животных, содержащихся в полувольных условиях, ед.:                                    
олень благородный
кабан</t>
  </si>
  <si>
    <t>57                           14</t>
  </si>
  <si>
    <t>57                          14</t>
  </si>
  <si>
    <t>В ГАУ ПО «Никольский лесхоз» в полувольных условиях искусственно выращиваются редкие объекты животного мира</t>
  </si>
  <si>
    <t>3.3.2.</t>
  </si>
  <si>
    <t>Осуществление контроля за проведением работ по разведению охотничьих животных в полувольных условиях и искусственно созданной среде обитания и их содержанию</t>
  </si>
  <si>
    <t>2 кв.2022 г. - 4 кв. 2022 г.                    Количество контрольных мероприятий,ед.</t>
  </si>
  <si>
    <t>Итого по подпрограмме 3:</t>
  </si>
  <si>
    <t>4.</t>
  </si>
  <si>
    <t>Подпрограмма 4 «Изучение и охрана природных ресурсов, обеспечение экологической безопасности»</t>
  </si>
  <si>
    <t>4.1.</t>
  </si>
  <si>
    <t>Основное мероприятие 4.1. «Проведение водоохранных мероприятий, содействующих защите населения и объектов экономики от негативного воздействия вод»</t>
  </si>
  <si>
    <t>4.1.1.</t>
  </si>
  <si>
    <t>Осуществление отдельных полномочий Российской федерации в области водных отношений</t>
  </si>
  <si>
    <t>1 кв.2022 г. - 4 кв. 2022 г. Протяженность участков русел рек, на которых осуществлены работы по оптимизации их пропускной способности, км</t>
  </si>
  <si>
    <t>96,5</t>
  </si>
  <si>
    <t xml:space="preserve"> 97,6</t>
  </si>
  <si>
    <t>За счет средств федерального бюджета (субвенции) ведутся работы на 3-х переходящих  объектах.</t>
  </si>
  <si>
    <t xml:space="preserve">В отчетном периоде выполнены работы на двух объектах, протяженность составила 1,08 км. </t>
  </si>
  <si>
    <t>4.1.2.</t>
  </si>
  <si>
    <t>Осуществление контроля за выполнением водоохранных мероприятий, содействующих защите населения и объектов экономики от негативного воздействия вод</t>
  </si>
  <si>
    <t>2 кв. 2022 г. - 4 кв. 2022 г. Количество контрольных мероприятий,ед.</t>
  </si>
  <si>
    <t>4.2.</t>
  </si>
  <si>
    <t>Основное мероприятие 4.2. «Обеспечение деятельности по охране окружающей среды и рациональному использованию природных ресурсов»</t>
  </si>
  <si>
    <t>4.2.1.</t>
  </si>
  <si>
    <t>Обеспечение проведения водоохранных мероприятий,содействующих защите населения и объектов экономики от негативного воздействия вод</t>
  </si>
  <si>
    <t>1 кв. 2022 г. - 4 кв. 2022 г. Мощность объектов, на которых проведены работы по предотвращению негативного воздействия вод, км</t>
  </si>
  <si>
    <t>4.2.2.</t>
  </si>
  <si>
    <t>Проведение контрольно-надзорных и профилактических мероприятий в сфере природопользования и охраны окружающей среды</t>
  </si>
  <si>
    <t>Министерство лесного, охотничьего хозяйства и природопользо-вания Пензенской области</t>
  </si>
  <si>
    <t>1 кв. 2022 г.- 4 кв. 2022 г.                      Количество  проведенных контрольно-надзорных и профилактических мероприятий в сфере природопользования и охраны окружающей среды, ед.</t>
  </si>
  <si>
    <t>75</t>
  </si>
  <si>
    <t>80</t>
  </si>
  <si>
    <t>4.2.3.</t>
  </si>
  <si>
    <t xml:space="preserve">Государственный учет объектов, оказывающих негативное воздействие на окружающую среду </t>
  </si>
  <si>
    <t>1 кв. 2022 г. -4 кв. 2022 г. Количество объектов, оказывающих негативное воздействие 
на окружающую среду, включенных 
в реестр, ед.</t>
  </si>
  <si>
    <t>2850</t>
  </si>
  <si>
    <t>3660</t>
  </si>
  <si>
    <t>4.2.4.</t>
  </si>
  <si>
    <t>Проведение  учетов численности объектов животного мира на территории Пензенской области</t>
  </si>
  <si>
    <t>1 кв.2022 г. -4 кв. 2022 г. Количество проведенных учетов численности объектов животного мира ,ед.</t>
  </si>
  <si>
    <t>10</t>
  </si>
  <si>
    <t>В настоящее время ведется обработка полученных данных.</t>
  </si>
  <si>
    <t>4.2.5.</t>
  </si>
  <si>
    <t>Информационно-разъяснительное сопровождение хода реализации государственной программы (издание статей в средствах массовой информации, пресс-конференции, интервью, телерепортажи, объявления и др.)</t>
  </si>
  <si>
    <t>1 кв.2022 г. - 4 кв. 2022 г. Количество публикаций в средствах массовой информации, пресс-конференций, интервью, телерепортажей, объявлений и др., ед.</t>
  </si>
  <si>
    <t>4.4.</t>
  </si>
  <si>
    <t>Региональный проект "Сохранение уникальных водных объектов по Пензенской области" (Н05-8)</t>
  </si>
  <si>
    <t>4.4.1.</t>
  </si>
  <si>
    <t>Улучшение экологического состояния гидрографической сети</t>
  </si>
  <si>
    <t xml:space="preserve"> 4 кв.2022 г.                                                                                             Количество водных объектов, на которых проведена их реабилитация, ед./Формирование прудов отстойников, ед./Площадь расчистки водоема, га</t>
  </si>
  <si>
    <t>Итого по подпрограмме 4</t>
  </si>
  <si>
    <t>Подпрограмма 5 «Развитие системы обращения с отходами, в том числе с ттвердыми коммунальными отходами на территрии Пензенской области»</t>
  </si>
  <si>
    <t>5.2.</t>
  </si>
  <si>
    <t>Основное мероприятие 5.2. "Ликвидация (рекультивация) мест несанкционированного размещения (захоронения) отходов</t>
  </si>
  <si>
    <t>5.2.1.</t>
  </si>
  <si>
    <t>Осуществление мер по ликвидации мест несанкционированного размещения отходов, в том числе твердых коммунальных отходов</t>
  </si>
  <si>
    <t>1 кв. 2022 г. - 4 кв. 2022 г.                            Количество ликвидированных несанкционированных свалок отходов, ед.</t>
  </si>
  <si>
    <t>5.2.2.</t>
  </si>
  <si>
    <t>Обобщение информации о количестве ликвидированных твердых коммунальных отходов</t>
  </si>
  <si>
    <t>Министерство жилищно-коммунального хозяйства и гражданской защиты населения Пензенской области</t>
  </si>
  <si>
    <t>4 кв. 2022 г.                                                    Сбор информации, отчет</t>
  </si>
  <si>
    <t>5.3.</t>
  </si>
  <si>
    <t>Основное мероприятие 5.3. "Осуществление мероприятий по разработке проектных документаций по ликвидации объектов накопленного вреда окружающей среде"</t>
  </si>
  <si>
    <t>5.3.2.</t>
  </si>
  <si>
    <t>Осуществление контроля за проведением работ по разработке проектной документации по ликвидации объекта накопленного вреда окружающей среде</t>
  </si>
  <si>
    <t>1 кв. 2022 г. - 2 кв. 2022 г. Количество контрольных мероприятий, ед.</t>
  </si>
  <si>
    <t>5.5.
(Н05-2)</t>
  </si>
  <si>
    <t>Регионадльный проект "Комплексная система обращения с твердыми коммунальными отходами (пензенская область)"</t>
  </si>
  <si>
    <t>5.5.3.</t>
  </si>
  <si>
    <t>Осуществление закупки контейнеров для раздельного накопления твердых коммунальных отходов</t>
  </si>
  <si>
    <t xml:space="preserve">Министерство жилищно-коммунального хозяйства и гражданской защиты населения Пензенской области
</t>
  </si>
  <si>
    <t>4 кв. 2022 г. Количество закупленных контейнеров для раздельного накопления твердых коммунальных отходов, шт.</t>
  </si>
  <si>
    <t>5.6.
(Н05-1)</t>
  </si>
  <si>
    <t>Региональный проект "Чистая страна (Пензенская область)" (Н05-1)</t>
  </si>
  <si>
    <t>5.6.1.</t>
  </si>
  <si>
    <t>1 кв. 2022 г. - 4 кв. 2022 г.                       Изготовление проектной документации, ед./Получение положительного заключения экологической экспертизы, ед.</t>
  </si>
  <si>
    <t>1/1</t>
  </si>
  <si>
    <t>2/2</t>
  </si>
  <si>
    <t>Разработана проектная документация по ликвидации несанкционированных свалок в г. Сердобск и г. Белинский</t>
  </si>
  <si>
    <t>5.6.2.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</si>
  <si>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</si>
  <si>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 xml:space="preserve"> 4 кв. 2022 г.                                     Проведение подготовительных работ, рекулькивация, этап</t>
  </si>
  <si>
    <t>Итого по подпрограмме 5:</t>
  </si>
  <si>
    <t>ИТОГО ПО ГОСПРОГРАММЕ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</si>
</sst>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#,##0.0"/>
    <numFmt numFmtId="166" formatCode="0.0"/>
    <numFmt numFmtId="167" formatCode="_(* #,##0.00_);_(* \(#,##0.00\);_(* \-??_);_(@_)"/>
  </numFmts>
  <fonts count="12" x14ac:knownFonts="1">
    <font>
      <sz val="10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7" fontId="11" fillId="0" borderId="0" applyBorder="0" applyAlignment="0" applyProtection="0"/>
    <xf numFmtId="0" fontId="1" fillId="0" borderId="0"/>
    <xf numFmtId="0" fontId="2" fillId="0" borderId="0"/>
    <xf numFmtId="0" fontId="2" fillId="0" borderId="0"/>
    <xf numFmtId="9" fontId="11" fillId="0" borderId="0" applyBorder="0" applyAlignment="0" applyProtection="0"/>
    <xf numFmtId="164" fontId="11" fillId="0" borderId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/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top" wrapText="1"/>
    </xf>
    <xf numFmtId="0" fontId="8" fillId="0" borderId="2" xfId="0" applyFont="1" applyBorder="1"/>
    <xf numFmtId="0" fontId="7" fillId="0" borderId="2" xfId="0" applyFont="1" applyBorder="1"/>
    <xf numFmtId="165" fontId="7" fillId="0" borderId="2" xfId="1" applyNumberFormat="1" applyFont="1" applyBorder="1" applyAlignment="1" applyProtection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166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5" fontId="9" fillId="0" borderId="2" xfId="4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0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/>
    <xf numFmtId="165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justify" vertical="top"/>
    </xf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3" fillId="0" borderId="0" xfId="0" applyNumberFormat="1" applyFont="1"/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/>
    <xf numFmtId="0" fontId="8" fillId="0" borderId="2" xfId="0" applyFont="1" applyFill="1" applyBorder="1"/>
    <xf numFmtId="0" fontId="7" fillId="0" borderId="2" xfId="0" applyFont="1" applyFill="1" applyBorder="1"/>
    <xf numFmtId="0" fontId="8" fillId="0" borderId="2" xfId="0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3" xfId="3"/>
    <cellStyle name="Обычный_Лист1" xfId="4"/>
    <cellStyle name="Процентный 2" xfId="5"/>
    <cellStyle name="Финансовый" xfId="1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6"/>
  <sheetViews>
    <sheetView tabSelected="1" zoomScale="65" zoomScaleNormal="65" zoomScalePageLayoutView="85" workbookViewId="0">
      <selection activeCell="G95" sqref="G95"/>
    </sheetView>
  </sheetViews>
  <sheetFormatPr defaultColWidth="9.140625" defaultRowHeight="12.75" x14ac:dyDescent="0.2"/>
  <cols>
    <col min="1" max="1" width="15.7109375" style="1" customWidth="1"/>
    <col min="2" max="2" width="52" style="2" customWidth="1"/>
    <col min="3" max="3" width="19.85546875" style="1" customWidth="1"/>
    <col min="4" max="4" width="20" style="1" customWidth="1"/>
    <col min="5" max="5" width="15" style="1" customWidth="1"/>
    <col min="6" max="6" width="13.42578125" style="1" customWidth="1"/>
    <col min="7" max="7" width="14.28515625" style="1" customWidth="1"/>
    <col min="8" max="8" width="14.85546875" style="1" customWidth="1"/>
    <col min="9" max="9" width="14.42578125" style="1" customWidth="1"/>
    <col min="10" max="10" width="14.28515625" style="1" customWidth="1"/>
    <col min="11" max="11" width="12.5703125" style="3" customWidth="1"/>
    <col min="12" max="12" width="12.28515625" style="3" customWidth="1"/>
    <col min="13" max="13" width="13.140625" style="3" customWidth="1"/>
    <col min="14" max="14" width="12.28515625" style="3" customWidth="1"/>
    <col min="15" max="15" width="30.85546875" style="1" customWidth="1"/>
    <col min="16" max="16" width="14.42578125" style="1" customWidth="1"/>
    <col min="17" max="17" width="14.7109375" style="1" customWidth="1"/>
    <col min="18" max="18" width="24.85546875" style="1" customWidth="1"/>
    <col min="19" max="19" width="22.140625" style="1" customWidth="1"/>
    <col min="20" max="20" width="9.140625" style="4" hidden="1"/>
    <col min="21" max="257" width="9.140625" style="4"/>
  </cols>
  <sheetData>
    <row r="1" spans="1:20" s="5" customFormat="1" ht="16.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s="5" customFormat="1" ht="16.5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6" customFormat="1" ht="18.75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0" s="9" customFormat="1" ht="45.75" customHeight="1" x14ac:dyDescent="0.2">
      <c r="A4" s="65" t="s">
        <v>2</v>
      </c>
      <c r="B4" s="65" t="s">
        <v>3</v>
      </c>
      <c r="C4" s="65" t="s">
        <v>4</v>
      </c>
      <c r="D4" s="65" t="s">
        <v>5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 t="s">
        <v>6</v>
      </c>
      <c r="P4" s="65"/>
      <c r="Q4" s="65"/>
      <c r="R4" s="65" t="s">
        <v>7</v>
      </c>
      <c r="S4" s="65" t="s">
        <v>8</v>
      </c>
      <c r="T4" s="8"/>
    </row>
    <row r="5" spans="1:20" s="9" customFormat="1" ht="27.75" customHeight="1" x14ac:dyDescent="0.2">
      <c r="A5" s="65"/>
      <c r="B5" s="65"/>
      <c r="C5" s="65"/>
      <c r="D5" s="65" t="s">
        <v>9</v>
      </c>
      <c r="E5" s="65"/>
      <c r="F5" s="65"/>
      <c r="G5" s="65" t="s">
        <v>10</v>
      </c>
      <c r="H5" s="65"/>
      <c r="I5" s="65"/>
      <c r="J5" s="65"/>
      <c r="K5" s="65"/>
      <c r="L5" s="65"/>
      <c r="M5" s="65"/>
      <c r="N5" s="65"/>
      <c r="O5" s="65" t="s">
        <v>11</v>
      </c>
      <c r="P5" s="65" t="s">
        <v>12</v>
      </c>
      <c r="Q5" s="65" t="s">
        <v>13</v>
      </c>
      <c r="R5" s="65"/>
      <c r="S5" s="65"/>
      <c r="T5" s="8"/>
    </row>
    <row r="6" spans="1:20" s="9" customFormat="1" ht="56.25" customHeight="1" x14ac:dyDescent="0.2">
      <c r="A6" s="65"/>
      <c r="B6" s="65"/>
      <c r="C6" s="65"/>
      <c r="D6" s="65"/>
      <c r="E6" s="65"/>
      <c r="F6" s="65"/>
      <c r="G6" s="65" t="s">
        <v>14</v>
      </c>
      <c r="H6" s="65"/>
      <c r="I6" s="65" t="s">
        <v>15</v>
      </c>
      <c r="J6" s="65"/>
      <c r="K6" s="65" t="s">
        <v>16</v>
      </c>
      <c r="L6" s="65"/>
      <c r="M6" s="65" t="s">
        <v>17</v>
      </c>
      <c r="N6" s="65"/>
      <c r="O6" s="65"/>
      <c r="P6" s="65"/>
      <c r="Q6" s="65"/>
      <c r="R6" s="65"/>
      <c r="S6" s="65"/>
      <c r="T6" s="8"/>
    </row>
    <row r="7" spans="1:20" s="9" customFormat="1" ht="95.25" customHeight="1" x14ac:dyDescent="0.2">
      <c r="A7" s="65"/>
      <c r="B7" s="65"/>
      <c r="C7" s="65"/>
      <c r="D7" s="7" t="s">
        <v>18</v>
      </c>
      <c r="E7" s="7" t="s">
        <v>19</v>
      </c>
      <c r="F7" s="7" t="s">
        <v>20</v>
      </c>
      <c r="G7" s="7" t="s">
        <v>18</v>
      </c>
      <c r="H7" s="7" t="s">
        <v>19</v>
      </c>
      <c r="I7" s="7" t="s">
        <v>18</v>
      </c>
      <c r="J7" s="7" t="s">
        <v>19</v>
      </c>
      <c r="K7" s="7" t="s">
        <v>18</v>
      </c>
      <c r="L7" s="7" t="s">
        <v>19</v>
      </c>
      <c r="M7" s="7" t="s">
        <v>18</v>
      </c>
      <c r="N7" s="7" t="s">
        <v>19</v>
      </c>
      <c r="O7" s="65"/>
      <c r="P7" s="65"/>
      <c r="Q7" s="65"/>
      <c r="R7" s="65"/>
      <c r="S7" s="65"/>
      <c r="T7" s="8"/>
    </row>
    <row r="8" spans="1:20" s="11" customFormat="1" ht="15.75" x14ac:dyDescent="0.2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8"/>
    </row>
    <row r="9" spans="1:20" ht="15.75" customHeight="1" x14ac:dyDescent="0.2">
      <c r="A9" s="65" t="s">
        <v>21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12"/>
    </row>
    <row r="10" spans="1:20" ht="73.5" customHeight="1" x14ac:dyDescent="0.2">
      <c r="A10" s="13" t="s">
        <v>22</v>
      </c>
      <c r="B10" s="14" t="s">
        <v>23</v>
      </c>
      <c r="C10" s="15" t="s">
        <v>24</v>
      </c>
      <c r="D10" s="16">
        <f t="shared" ref="D10:N10" si="0">D11+D13+D15+D17</f>
        <v>13752.300000000001</v>
      </c>
      <c r="E10" s="16">
        <f t="shared" si="0"/>
        <v>13508.900000000001</v>
      </c>
      <c r="F10" s="16">
        <f t="shared" si="0"/>
        <v>298.5</v>
      </c>
      <c r="G10" s="16">
        <f t="shared" si="0"/>
        <v>12481.1</v>
      </c>
      <c r="H10" s="16">
        <f t="shared" si="0"/>
        <v>12428.2</v>
      </c>
      <c r="I10" s="16">
        <f t="shared" si="0"/>
        <v>1271.2</v>
      </c>
      <c r="J10" s="16">
        <f t="shared" si="0"/>
        <v>1080.7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7" t="s">
        <v>24</v>
      </c>
      <c r="P10" s="17" t="s">
        <v>24</v>
      </c>
      <c r="Q10" s="17" t="s">
        <v>24</v>
      </c>
      <c r="R10" s="17" t="s">
        <v>24</v>
      </c>
      <c r="S10" s="17" t="s">
        <v>24</v>
      </c>
      <c r="T10" s="12"/>
    </row>
    <row r="11" spans="1:20" ht="109.5" customHeight="1" x14ac:dyDescent="0.2">
      <c r="A11" s="18" t="s">
        <v>25</v>
      </c>
      <c r="B11" s="19" t="s">
        <v>26</v>
      </c>
      <c r="C11" s="15" t="s">
        <v>27</v>
      </c>
      <c r="D11" s="20">
        <f>G11+I11</f>
        <v>4500</v>
      </c>
      <c r="E11" s="20">
        <f>H11+J11</f>
        <v>4477.5</v>
      </c>
      <c r="F11" s="21">
        <f>E11*100/D11</f>
        <v>99.5</v>
      </c>
      <c r="G11" s="20">
        <v>4140</v>
      </c>
      <c r="H11" s="20">
        <v>4119.3</v>
      </c>
      <c r="I11" s="20">
        <v>360</v>
      </c>
      <c r="J11" s="20">
        <v>358.2</v>
      </c>
      <c r="K11" s="20">
        <v>0</v>
      </c>
      <c r="L11" s="20">
        <v>0</v>
      </c>
      <c r="M11" s="20">
        <v>0</v>
      </c>
      <c r="N11" s="20">
        <v>0</v>
      </c>
      <c r="O11" s="22" t="s">
        <v>28</v>
      </c>
      <c r="P11" s="23" t="s">
        <v>29</v>
      </c>
      <c r="Q11" s="23" t="s">
        <v>29</v>
      </c>
      <c r="R11" s="23" t="s">
        <v>29</v>
      </c>
      <c r="S11" s="24" t="s">
        <v>24</v>
      </c>
      <c r="T11" s="12"/>
    </row>
    <row r="12" spans="1:20" ht="119.25" customHeight="1" x14ac:dyDescent="0.2">
      <c r="A12" s="18"/>
      <c r="B12" s="25" t="s">
        <v>30</v>
      </c>
      <c r="C12" s="66" t="s">
        <v>31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12"/>
    </row>
    <row r="13" spans="1:20" ht="107.25" customHeight="1" x14ac:dyDescent="0.2">
      <c r="A13" s="18" t="s">
        <v>32</v>
      </c>
      <c r="B13" s="19" t="s">
        <v>33</v>
      </c>
      <c r="C13" s="15" t="s">
        <v>34</v>
      </c>
      <c r="D13" s="20">
        <f>G13+I13</f>
        <v>5566.4000000000005</v>
      </c>
      <c r="E13" s="20">
        <f>H13+J13</f>
        <v>5566.4000000000005</v>
      </c>
      <c r="F13" s="21">
        <f>E13*100/D13</f>
        <v>99.999999999999986</v>
      </c>
      <c r="G13" s="20">
        <v>5121.1000000000004</v>
      </c>
      <c r="H13" s="20">
        <v>5121.1000000000004</v>
      </c>
      <c r="I13" s="20">
        <v>445.3</v>
      </c>
      <c r="J13" s="20">
        <v>445.3</v>
      </c>
      <c r="K13" s="20">
        <v>0</v>
      </c>
      <c r="L13" s="20">
        <v>0</v>
      </c>
      <c r="M13" s="20">
        <v>0</v>
      </c>
      <c r="N13" s="20">
        <v>0</v>
      </c>
      <c r="O13" s="22" t="s">
        <v>28</v>
      </c>
      <c r="P13" s="23" t="s">
        <v>29</v>
      </c>
      <c r="Q13" s="23" t="s">
        <v>29</v>
      </c>
      <c r="R13" s="23" t="s">
        <v>29</v>
      </c>
      <c r="S13" s="24" t="s">
        <v>24</v>
      </c>
      <c r="T13" s="12"/>
    </row>
    <row r="14" spans="1:20" ht="117.75" customHeight="1" x14ac:dyDescent="0.2">
      <c r="A14" s="18"/>
      <c r="B14" s="25" t="s">
        <v>30</v>
      </c>
      <c r="C14" s="66" t="s">
        <v>31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12"/>
    </row>
    <row r="15" spans="1:20" ht="110.25" customHeight="1" x14ac:dyDescent="0.2">
      <c r="A15" s="18" t="s">
        <v>35</v>
      </c>
      <c r="B15" s="19" t="s">
        <v>36</v>
      </c>
      <c r="C15" s="15" t="s">
        <v>27</v>
      </c>
      <c r="D15" s="20">
        <f>G15+I15</f>
        <v>3500</v>
      </c>
      <c r="E15" s="20">
        <f>H15+J15</f>
        <v>3465</v>
      </c>
      <c r="F15" s="21">
        <f>E15*100/D15</f>
        <v>99</v>
      </c>
      <c r="G15" s="20">
        <v>3220</v>
      </c>
      <c r="H15" s="20">
        <v>3187.8</v>
      </c>
      <c r="I15" s="20">
        <v>280</v>
      </c>
      <c r="J15" s="20">
        <v>277.2</v>
      </c>
      <c r="K15" s="20">
        <v>0</v>
      </c>
      <c r="L15" s="20">
        <v>0</v>
      </c>
      <c r="M15" s="20">
        <v>0</v>
      </c>
      <c r="N15" s="20">
        <v>0</v>
      </c>
      <c r="O15" s="22" t="s">
        <v>28</v>
      </c>
      <c r="P15" s="23" t="s">
        <v>29</v>
      </c>
      <c r="Q15" s="23" t="s">
        <v>29</v>
      </c>
      <c r="R15" s="23" t="s">
        <v>29</v>
      </c>
      <c r="S15" s="24" t="s">
        <v>24</v>
      </c>
      <c r="T15" s="12"/>
    </row>
    <row r="16" spans="1:20" ht="117.75" customHeight="1" x14ac:dyDescent="0.2">
      <c r="A16" s="18"/>
      <c r="B16" s="25" t="s">
        <v>30</v>
      </c>
      <c r="C16" s="66" t="s">
        <v>31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2"/>
    </row>
    <row r="17" spans="1:20" ht="252" customHeight="1" x14ac:dyDescent="0.2">
      <c r="A17" s="18" t="s">
        <v>37</v>
      </c>
      <c r="B17" s="19" t="s">
        <v>38</v>
      </c>
      <c r="C17" s="15" t="s">
        <v>27</v>
      </c>
      <c r="D17" s="20">
        <f>G17+I17</f>
        <v>185.9</v>
      </c>
      <c r="E17" s="20">
        <f>H17+J17</f>
        <v>0</v>
      </c>
      <c r="F17" s="24">
        <f>E17*100/D17</f>
        <v>0</v>
      </c>
      <c r="G17" s="20">
        <v>0</v>
      </c>
      <c r="H17" s="20">
        <v>0</v>
      </c>
      <c r="I17" s="20">
        <v>185.9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2" t="s">
        <v>28</v>
      </c>
      <c r="P17" s="23" t="s">
        <v>29</v>
      </c>
      <c r="Q17" s="23" t="s">
        <v>29</v>
      </c>
      <c r="R17" s="23" t="s">
        <v>29</v>
      </c>
      <c r="S17" s="24" t="s">
        <v>24</v>
      </c>
      <c r="T17" s="12"/>
    </row>
    <row r="18" spans="1:20" ht="102.75" customHeight="1" x14ac:dyDescent="0.2">
      <c r="A18" s="17"/>
      <c r="B18" s="25" t="s">
        <v>30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12"/>
    </row>
    <row r="19" spans="1:20" ht="21" customHeight="1" x14ac:dyDescent="0.25">
      <c r="A19" s="26"/>
      <c r="B19" s="27" t="s">
        <v>39</v>
      </c>
      <c r="C19" s="15" t="s">
        <v>24</v>
      </c>
      <c r="D19" s="28">
        <f>D10</f>
        <v>13752.300000000001</v>
      </c>
      <c r="E19" s="28">
        <f>E10</f>
        <v>13508.900000000001</v>
      </c>
      <c r="F19" s="16">
        <f>E19*100/D19</f>
        <v>98.230114235436986</v>
      </c>
      <c r="G19" s="28">
        <f t="shared" ref="G19:N19" si="1">G10</f>
        <v>12481.1</v>
      </c>
      <c r="H19" s="28">
        <f t="shared" si="1"/>
        <v>12428.2</v>
      </c>
      <c r="I19" s="28">
        <f t="shared" si="1"/>
        <v>1271.2</v>
      </c>
      <c r="J19" s="28">
        <f t="shared" si="1"/>
        <v>1080.7</v>
      </c>
      <c r="K19" s="28">
        <f t="shared" si="1"/>
        <v>0</v>
      </c>
      <c r="L19" s="28">
        <f t="shared" si="1"/>
        <v>0</v>
      </c>
      <c r="M19" s="28">
        <f t="shared" si="1"/>
        <v>0</v>
      </c>
      <c r="N19" s="28">
        <f t="shared" si="1"/>
        <v>0</v>
      </c>
      <c r="O19" s="17" t="s">
        <v>24</v>
      </c>
      <c r="P19" s="17" t="s">
        <v>24</v>
      </c>
      <c r="Q19" s="17" t="s">
        <v>24</v>
      </c>
      <c r="R19" s="17" t="s">
        <v>24</v>
      </c>
      <c r="S19" s="17" t="s">
        <v>24</v>
      </c>
      <c r="T19" s="12"/>
    </row>
    <row r="20" spans="1:20" s="57" customFormat="1" ht="57" customHeight="1" x14ac:dyDescent="0.2">
      <c r="A20" s="51">
        <v>2</v>
      </c>
      <c r="B20" s="52" t="s">
        <v>40</v>
      </c>
      <c r="C20" s="53" t="s">
        <v>24</v>
      </c>
      <c r="D20" s="54" t="s">
        <v>24</v>
      </c>
      <c r="E20" s="54" t="s">
        <v>24</v>
      </c>
      <c r="F20" s="54" t="s">
        <v>24</v>
      </c>
      <c r="G20" s="54" t="s">
        <v>24</v>
      </c>
      <c r="H20" s="54" t="s">
        <v>24</v>
      </c>
      <c r="I20" s="55" t="s">
        <v>24</v>
      </c>
      <c r="J20" s="54" t="s">
        <v>24</v>
      </c>
      <c r="K20" s="54" t="s">
        <v>24</v>
      </c>
      <c r="L20" s="54" t="s">
        <v>24</v>
      </c>
      <c r="M20" s="54" t="s">
        <v>24</v>
      </c>
      <c r="N20" s="54" t="s">
        <v>24</v>
      </c>
      <c r="O20" s="54" t="s">
        <v>24</v>
      </c>
      <c r="P20" s="54" t="s">
        <v>24</v>
      </c>
      <c r="Q20" s="54" t="s">
        <v>24</v>
      </c>
      <c r="R20" s="54" t="s">
        <v>24</v>
      </c>
      <c r="S20" s="54" t="s">
        <v>24</v>
      </c>
      <c r="T20" s="56"/>
    </row>
    <row r="21" spans="1:20" ht="74.25" customHeight="1" x14ac:dyDescent="0.2">
      <c r="A21" s="13" t="s">
        <v>41</v>
      </c>
      <c r="B21" s="14" t="s">
        <v>42</v>
      </c>
      <c r="C21" s="7" t="s">
        <v>24</v>
      </c>
      <c r="D21" s="29">
        <f t="shared" ref="D21:N21" si="2">D22</f>
        <v>334.9</v>
      </c>
      <c r="E21" s="29">
        <f t="shared" si="2"/>
        <v>334.9</v>
      </c>
      <c r="F21" s="29">
        <f t="shared" si="2"/>
        <v>100</v>
      </c>
      <c r="G21" s="29">
        <f t="shared" si="2"/>
        <v>0</v>
      </c>
      <c r="H21" s="29">
        <f t="shared" si="2"/>
        <v>0</v>
      </c>
      <c r="I21" s="29">
        <f t="shared" si="2"/>
        <v>334.9</v>
      </c>
      <c r="J21" s="29">
        <f t="shared" si="2"/>
        <v>334.9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17" t="s">
        <v>24</v>
      </c>
      <c r="P21" s="17" t="s">
        <v>24</v>
      </c>
      <c r="Q21" s="17" t="s">
        <v>24</v>
      </c>
      <c r="R21" s="17" t="s">
        <v>24</v>
      </c>
      <c r="S21" s="17" t="s">
        <v>24</v>
      </c>
      <c r="T21" s="12"/>
    </row>
    <row r="22" spans="1:20" ht="180.75" customHeight="1" x14ac:dyDescent="0.2">
      <c r="A22" s="18" t="s">
        <v>43</v>
      </c>
      <c r="B22" s="19" t="s">
        <v>44</v>
      </c>
      <c r="C22" s="15" t="s">
        <v>45</v>
      </c>
      <c r="D22" s="20">
        <v>334.9</v>
      </c>
      <c r="E22" s="20">
        <v>334.9</v>
      </c>
      <c r="F22" s="21">
        <f>E22*100/D22</f>
        <v>100</v>
      </c>
      <c r="G22" s="20">
        <v>0</v>
      </c>
      <c r="H22" s="20">
        <v>0</v>
      </c>
      <c r="I22" s="20">
        <v>334.9</v>
      </c>
      <c r="J22" s="20">
        <v>334.9</v>
      </c>
      <c r="K22" s="20">
        <v>0</v>
      </c>
      <c r="L22" s="20">
        <v>0</v>
      </c>
      <c r="M22" s="20">
        <v>0</v>
      </c>
      <c r="N22" s="20">
        <v>0</v>
      </c>
      <c r="O22" s="22" t="s">
        <v>46</v>
      </c>
      <c r="P22" s="10">
        <v>5</v>
      </c>
      <c r="Q22" s="10">
        <v>5</v>
      </c>
      <c r="R22" s="30" t="s">
        <v>47</v>
      </c>
      <c r="S22" s="15" t="s">
        <v>24</v>
      </c>
      <c r="T22" s="12"/>
    </row>
    <row r="23" spans="1:20" ht="101.25" customHeight="1" x14ac:dyDescent="0.2">
      <c r="A23" s="17"/>
      <c r="B23" s="25" t="s">
        <v>30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12"/>
    </row>
    <row r="24" spans="1:20" ht="55.5" customHeight="1" x14ac:dyDescent="0.2">
      <c r="A24" s="13" t="s">
        <v>48</v>
      </c>
      <c r="B24" s="14" t="s">
        <v>49</v>
      </c>
      <c r="C24" s="7" t="s">
        <v>24</v>
      </c>
      <c r="D24" s="16">
        <f>D25</f>
        <v>364.1</v>
      </c>
      <c r="E24" s="16">
        <f>E25</f>
        <v>33.799999999999997</v>
      </c>
      <c r="F24" s="31">
        <f>E24*100/D24</f>
        <v>9.2831639659434195</v>
      </c>
      <c r="G24" s="16">
        <f t="shared" ref="G24:N24" si="3">G25</f>
        <v>0</v>
      </c>
      <c r="H24" s="16">
        <f t="shared" si="3"/>
        <v>0</v>
      </c>
      <c r="I24" s="16">
        <f t="shared" si="3"/>
        <v>364.1</v>
      </c>
      <c r="J24" s="16">
        <f t="shared" si="3"/>
        <v>33.799999999999997</v>
      </c>
      <c r="K24" s="16">
        <f t="shared" si="3"/>
        <v>0</v>
      </c>
      <c r="L24" s="16">
        <f t="shared" si="3"/>
        <v>0</v>
      </c>
      <c r="M24" s="16">
        <f t="shared" si="3"/>
        <v>0</v>
      </c>
      <c r="N24" s="16">
        <f t="shared" si="3"/>
        <v>0</v>
      </c>
      <c r="O24" s="17" t="s">
        <v>24</v>
      </c>
      <c r="P24" s="17" t="s">
        <v>24</v>
      </c>
      <c r="Q24" s="17" t="s">
        <v>24</v>
      </c>
      <c r="R24" s="17" t="s">
        <v>24</v>
      </c>
      <c r="S24" s="17" t="s">
        <v>24</v>
      </c>
      <c r="T24" s="12"/>
    </row>
    <row r="25" spans="1:20" s="5" customFormat="1" ht="122.25" customHeight="1" x14ac:dyDescent="0.2">
      <c r="A25" s="18" t="s">
        <v>50</v>
      </c>
      <c r="B25" s="19" t="s">
        <v>51</v>
      </c>
      <c r="C25" s="15" t="s">
        <v>45</v>
      </c>
      <c r="D25" s="20">
        <f>G25+I25</f>
        <v>364.1</v>
      </c>
      <c r="E25" s="20">
        <f>H25+J25</f>
        <v>33.799999999999997</v>
      </c>
      <c r="F25" s="21">
        <f>E25*100/D25</f>
        <v>9.2831639659434195</v>
      </c>
      <c r="G25" s="20">
        <v>0</v>
      </c>
      <c r="H25" s="20">
        <v>0</v>
      </c>
      <c r="I25" s="24">
        <v>364.1</v>
      </c>
      <c r="J25" s="24">
        <v>33.799999999999997</v>
      </c>
      <c r="K25" s="20">
        <v>0</v>
      </c>
      <c r="L25" s="20">
        <v>0</v>
      </c>
      <c r="M25" s="20">
        <v>0</v>
      </c>
      <c r="N25" s="20">
        <v>0</v>
      </c>
      <c r="O25" s="22" t="s">
        <v>52</v>
      </c>
      <c r="P25" s="10">
        <v>3</v>
      </c>
      <c r="Q25" s="10">
        <v>3</v>
      </c>
      <c r="R25" s="10" t="s">
        <v>29</v>
      </c>
      <c r="S25" s="15" t="s">
        <v>24</v>
      </c>
      <c r="T25" s="32"/>
    </row>
    <row r="26" spans="1:20" ht="106.5" customHeight="1" x14ac:dyDescent="0.2">
      <c r="A26" s="17"/>
      <c r="B26" s="25" t="s">
        <v>30</v>
      </c>
      <c r="C26" s="66" t="s">
        <v>53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12"/>
    </row>
    <row r="27" spans="1:20" s="57" customFormat="1" ht="15.75" x14ac:dyDescent="0.25">
      <c r="A27" s="58"/>
      <c r="B27" s="59" t="s">
        <v>54</v>
      </c>
      <c r="C27" s="60" t="s">
        <v>24</v>
      </c>
      <c r="D27" s="61">
        <f t="shared" ref="D27:N27" si="4">D24+D21</f>
        <v>699</v>
      </c>
      <c r="E27" s="61">
        <f t="shared" si="4"/>
        <v>368.7</v>
      </c>
      <c r="F27" s="61">
        <f t="shared" si="4"/>
        <v>109.28316396594342</v>
      </c>
      <c r="G27" s="61">
        <f t="shared" si="4"/>
        <v>0</v>
      </c>
      <c r="H27" s="61">
        <f t="shared" si="4"/>
        <v>0</v>
      </c>
      <c r="I27" s="61">
        <f t="shared" si="4"/>
        <v>699</v>
      </c>
      <c r="J27" s="61">
        <f t="shared" si="4"/>
        <v>368.7</v>
      </c>
      <c r="K27" s="61">
        <f t="shared" si="4"/>
        <v>0</v>
      </c>
      <c r="L27" s="61">
        <f t="shared" si="4"/>
        <v>0</v>
      </c>
      <c r="M27" s="61">
        <f t="shared" si="4"/>
        <v>0</v>
      </c>
      <c r="N27" s="61">
        <f t="shared" si="4"/>
        <v>0</v>
      </c>
      <c r="O27" s="54" t="s">
        <v>24</v>
      </c>
      <c r="P27" s="54" t="s">
        <v>24</v>
      </c>
      <c r="Q27" s="54" t="s">
        <v>24</v>
      </c>
      <c r="R27" s="54" t="s">
        <v>24</v>
      </c>
      <c r="S27" s="54" t="s">
        <v>24</v>
      </c>
      <c r="T27" s="56"/>
    </row>
    <row r="28" spans="1:20" ht="84" customHeight="1" x14ac:dyDescent="0.2">
      <c r="A28" s="13">
        <v>3</v>
      </c>
      <c r="B28" s="14" t="s">
        <v>55</v>
      </c>
      <c r="C28" s="15" t="s">
        <v>24</v>
      </c>
      <c r="D28" s="17" t="s">
        <v>24</v>
      </c>
      <c r="E28" s="17" t="s">
        <v>24</v>
      </c>
      <c r="F28" s="17" t="s">
        <v>24</v>
      </c>
      <c r="G28" s="17" t="s">
        <v>24</v>
      </c>
      <c r="H28" s="16" t="s">
        <v>24</v>
      </c>
      <c r="I28" s="16" t="s">
        <v>24</v>
      </c>
      <c r="J28" s="17" t="s">
        <v>24</v>
      </c>
      <c r="K28" s="17" t="s">
        <v>24</v>
      </c>
      <c r="L28" s="17" t="s">
        <v>24</v>
      </c>
      <c r="M28" s="17" t="s">
        <v>24</v>
      </c>
      <c r="N28" s="17" t="s">
        <v>24</v>
      </c>
      <c r="O28" s="17" t="s">
        <v>24</v>
      </c>
      <c r="P28" s="17" t="s">
        <v>24</v>
      </c>
      <c r="Q28" s="17" t="s">
        <v>24</v>
      </c>
      <c r="R28" s="17" t="s">
        <v>24</v>
      </c>
      <c r="S28" s="17" t="s">
        <v>24</v>
      </c>
      <c r="T28" s="12"/>
    </row>
    <row r="29" spans="1:20" ht="88.5" customHeight="1" x14ac:dyDescent="0.2">
      <c r="A29" s="13" t="s">
        <v>56</v>
      </c>
      <c r="B29" s="14" t="s">
        <v>57</v>
      </c>
      <c r="C29" s="7" t="s">
        <v>24</v>
      </c>
      <c r="D29" s="16">
        <f>D30+D32+D34+D36+D38</f>
        <v>10684.6</v>
      </c>
      <c r="E29" s="16">
        <f>E30+E32+E34+E36+E38</f>
        <v>8068.2</v>
      </c>
      <c r="F29" s="16">
        <f>E29*100/D29</f>
        <v>75.512419744304879</v>
      </c>
      <c r="G29" s="16">
        <f t="shared" ref="G29:N29" si="5">G30+G32+G34+G36+G38</f>
        <v>10684.6</v>
      </c>
      <c r="H29" s="16">
        <f t="shared" si="5"/>
        <v>8068.2</v>
      </c>
      <c r="I29" s="16">
        <f t="shared" si="5"/>
        <v>0</v>
      </c>
      <c r="J29" s="16">
        <f t="shared" si="5"/>
        <v>0</v>
      </c>
      <c r="K29" s="16">
        <f t="shared" si="5"/>
        <v>0</v>
      </c>
      <c r="L29" s="16">
        <f t="shared" si="5"/>
        <v>0</v>
      </c>
      <c r="M29" s="16">
        <f t="shared" si="5"/>
        <v>0</v>
      </c>
      <c r="N29" s="16">
        <f t="shared" si="5"/>
        <v>0</v>
      </c>
      <c r="O29" s="17" t="s">
        <v>24</v>
      </c>
      <c r="P29" s="17" t="s">
        <v>24</v>
      </c>
      <c r="Q29" s="17" t="s">
        <v>24</v>
      </c>
      <c r="R29" s="17" t="s">
        <v>24</v>
      </c>
      <c r="S29" s="17" t="s">
        <v>24</v>
      </c>
      <c r="T29" s="12"/>
    </row>
    <row r="30" spans="1:20" ht="119.25" customHeight="1" x14ac:dyDescent="0.2">
      <c r="A30" s="18" t="s">
        <v>58</v>
      </c>
      <c r="B30" s="19" t="s">
        <v>59</v>
      </c>
      <c r="C30" s="15" t="s">
        <v>45</v>
      </c>
      <c r="D30" s="33">
        <f>G30</f>
        <v>7340.1</v>
      </c>
      <c r="E30" s="33">
        <f>H30</f>
        <v>5543.7</v>
      </c>
      <c r="F30" s="21">
        <f>E30*100/D30</f>
        <v>75.526218988842103</v>
      </c>
      <c r="G30" s="33">
        <v>7340.1</v>
      </c>
      <c r="H30" s="33">
        <v>5543.7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2" t="s">
        <v>60</v>
      </c>
      <c r="P30" s="34" t="s">
        <v>61</v>
      </c>
      <c r="Q30" s="34" t="s">
        <v>62</v>
      </c>
      <c r="R30" s="22" t="s">
        <v>63</v>
      </c>
      <c r="S30" s="15" t="s">
        <v>24</v>
      </c>
      <c r="T30" s="12"/>
    </row>
    <row r="31" spans="1:20" s="5" customFormat="1" ht="118.5" customHeight="1" x14ac:dyDescent="0.2">
      <c r="A31" s="18"/>
      <c r="B31" s="19" t="s">
        <v>30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32"/>
    </row>
    <row r="32" spans="1:20" ht="126" customHeight="1" x14ac:dyDescent="0.2">
      <c r="A32" s="18" t="s">
        <v>64</v>
      </c>
      <c r="B32" s="19" t="s">
        <v>65</v>
      </c>
      <c r="C32" s="15" t="s">
        <v>45</v>
      </c>
      <c r="D32" s="10">
        <f>G32</f>
        <v>3119.6</v>
      </c>
      <c r="E32" s="33">
        <f>H32</f>
        <v>2381</v>
      </c>
      <c r="F32" s="21">
        <f>E32*100/D32</f>
        <v>76.323887677907422</v>
      </c>
      <c r="G32" s="10">
        <v>3119.6</v>
      </c>
      <c r="H32" s="33">
        <v>2381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2" t="s">
        <v>66</v>
      </c>
      <c r="P32" s="20">
        <v>11</v>
      </c>
      <c r="Q32" s="20">
        <v>14.6</v>
      </c>
      <c r="R32" s="22" t="s">
        <v>67</v>
      </c>
      <c r="S32" s="15" t="s">
        <v>24</v>
      </c>
      <c r="T32" s="12"/>
    </row>
    <row r="33" spans="1:20" s="5" customFormat="1" ht="118.5" customHeight="1" x14ac:dyDescent="0.2">
      <c r="A33" s="18"/>
      <c r="B33" s="19" t="s">
        <v>30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32"/>
    </row>
    <row r="34" spans="1:20" s="5" customFormat="1" ht="126" customHeight="1" x14ac:dyDescent="0.2">
      <c r="A34" s="18" t="s">
        <v>68</v>
      </c>
      <c r="B34" s="19" t="s">
        <v>69</v>
      </c>
      <c r="C34" s="15" t="s">
        <v>45</v>
      </c>
      <c r="D34" s="20">
        <v>143.5</v>
      </c>
      <c r="E34" s="20">
        <v>143.5</v>
      </c>
      <c r="F34" s="21">
        <f>E34*100/D34</f>
        <v>100</v>
      </c>
      <c r="G34" s="20">
        <v>143.5</v>
      </c>
      <c r="H34" s="20">
        <v>143.5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2" t="s">
        <v>70</v>
      </c>
      <c r="P34" s="23">
        <v>5</v>
      </c>
      <c r="Q34" s="23">
        <v>5</v>
      </c>
      <c r="R34" s="22" t="s">
        <v>71</v>
      </c>
      <c r="S34" s="15" t="s">
        <v>24</v>
      </c>
      <c r="T34" s="32"/>
    </row>
    <row r="35" spans="1:20" s="5" customFormat="1" ht="119.25" customHeight="1" x14ac:dyDescent="0.2">
      <c r="A35" s="18"/>
      <c r="B35" s="19" t="s">
        <v>30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32"/>
    </row>
    <row r="36" spans="1:20" ht="122.25" customHeight="1" x14ac:dyDescent="0.2">
      <c r="A36" s="18" t="s">
        <v>72</v>
      </c>
      <c r="B36" s="19" t="s">
        <v>73</v>
      </c>
      <c r="C36" s="15" t="s">
        <v>45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5" t="s">
        <v>74</v>
      </c>
      <c r="P36" s="22" t="s">
        <v>29</v>
      </c>
      <c r="Q36" s="22" t="s">
        <v>29</v>
      </c>
      <c r="R36" s="22" t="s">
        <v>29</v>
      </c>
      <c r="S36" s="15" t="s">
        <v>24</v>
      </c>
      <c r="T36" s="12"/>
    </row>
    <row r="37" spans="1:20" s="5" customFormat="1" ht="124.5" customHeight="1" x14ac:dyDescent="0.2">
      <c r="A37" s="18"/>
      <c r="B37" s="19" t="s">
        <v>30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32"/>
    </row>
    <row r="38" spans="1:20" ht="123" customHeight="1" x14ac:dyDescent="0.2">
      <c r="A38" s="18" t="s">
        <v>75</v>
      </c>
      <c r="B38" s="19" t="s">
        <v>76</v>
      </c>
      <c r="C38" s="15" t="s">
        <v>45</v>
      </c>
      <c r="D38" s="20">
        <f>G38</f>
        <v>81.400000000000006</v>
      </c>
      <c r="E38" s="20">
        <f>J38</f>
        <v>0</v>
      </c>
      <c r="F38" s="20">
        <f>E38/D38*100</f>
        <v>0</v>
      </c>
      <c r="G38" s="20">
        <v>81.400000000000006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5" t="s">
        <v>77</v>
      </c>
      <c r="P38" s="22" t="s">
        <v>29</v>
      </c>
      <c r="Q38" s="22" t="s">
        <v>29</v>
      </c>
      <c r="R38" s="22" t="s">
        <v>29</v>
      </c>
      <c r="S38" s="15" t="s">
        <v>24</v>
      </c>
      <c r="T38" s="12"/>
    </row>
    <row r="39" spans="1:20" s="5" customFormat="1" ht="114" customHeight="1" x14ac:dyDescent="0.2">
      <c r="A39" s="18"/>
      <c r="B39" s="19" t="s">
        <v>30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32"/>
    </row>
    <row r="40" spans="1:20" ht="90" customHeight="1" x14ac:dyDescent="0.2">
      <c r="A40" s="13" t="s">
        <v>78</v>
      </c>
      <c r="B40" s="14" t="s">
        <v>79</v>
      </c>
      <c r="C40" s="7" t="s">
        <v>24</v>
      </c>
      <c r="D40" s="16">
        <f>D41+D45</f>
        <v>16173</v>
      </c>
      <c r="E40" s="16">
        <f>E41+E45</f>
        <v>10624.5</v>
      </c>
      <c r="F40" s="16">
        <f>E40/D40*100</f>
        <v>65.692821368948245</v>
      </c>
      <c r="G40" s="35">
        <v>0</v>
      </c>
      <c r="H40" s="35">
        <v>0</v>
      </c>
      <c r="I40" s="16">
        <f>I41+I45</f>
        <v>16173</v>
      </c>
      <c r="J40" s="16">
        <f>J41+J45</f>
        <v>10624.5</v>
      </c>
      <c r="K40" s="35">
        <v>0</v>
      </c>
      <c r="L40" s="35">
        <v>0</v>
      </c>
      <c r="M40" s="35">
        <v>0</v>
      </c>
      <c r="N40" s="35">
        <v>0</v>
      </c>
      <c r="O40" s="17" t="s">
        <v>24</v>
      </c>
      <c r="P40" s="17" t="s">
        <v>24</v>
      </c>
      <c r="Q40" s="17" t="s">
        <v>24</v>
      </c>
      <c r="R40" s="17" t="s">
        <v>24</v>
      </c>
      <c r="S40" s="17" t="s">
        <v>24</v>
      </c>
      <c r="T40" s="12"/>
    </row>
    <row r="41" spans="1:20" ht="120" customHeight="1" x14ac:dyDescent="0.2">
      <c r="A41" s="18" t="s">
        <v>80</v>
      </c>
      <c r="B41" s="19" t="s">
        <v>81</v>
      </c>
      <c r="C41" s="15" t="s">
        <v>45</v>
      </c>
      <c r="D41" s="20">
        <f>G41+I41</f>
        <v>14657.6</v>
      </c>
      <c r="E41" s="20">
        <f>H41+J41</f>
        <v>10344.5</v>
      </c>
      <c r="F41" s="20">
        <f>E41/D41*100</f>
        <v>70.574309573190703</v>
      </c>
      <c r="G41" s="20">
        <v>0</v>
      </c>
      <c r="H41" s="20">
        <v>0</v>
      </c>
      <c r="I41" s="20">
        <v>14657.6</v>
      </c>
      <c r="J41" s="20">
        <v>10344.5</v>
      </c>
      <c r="K41" s="20">
        <v>0</v>
      </c>
      <c r="L41" s="20">
        <v>0</v>
      </c>
      <c r="M41" s="20">
        <v>0</v>
      </c>
      <c r="N41" s="20">
        <v>0</v>
      </c>
      <c r="O41" s="15" t="s">
        <v>82</v>
      </c>
      <c r="P41" s="20" t="s">
        <v>83</v>
      </c>
      <c r="Q41" s="22" t="s">
        <v>83</v>
      </c>
      <c r="R41" s="22" t="s">
        <v>84</v>
      </c>
      <c r="S41" s="15" t="s">
        <v>24</v>
      </c>
      <c r="T41" s="12"/>
    </row>
    <row r="42" spans="1:20" s="5" customFormat="1" ht="114" customHeight="1" x14ac:dyDescent="0.2">
      <c r="A42" s="18"/>
      <c r="B42" s="19" t="s">
        <v>30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32"/>
    </row>
    <row r="43" spans="1:20" ht="117" customHeight="1" x14ac:dyDescent="0.2">
      <c r="A43" s="18" t="s">
        <v>85</v>
      </c>
      <c r="B43" s="19" t="s">
        <v>86</v>
      </c>
      <c r="C43" s="15" t="s">
        <v>45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2" t="s">
        <v>87</v>
      </c>
      <c r="P43" s="34" t="s">
        <v>88</v>
      </c>
      <c r="Q43" s="34" t="s">
        <v>88</v>
      </c>
      <c r="R43" s="23" t="s">
        <v>29</v>
      </c>
      <c r="S43" s="15" t="s">
        <v>24</v>
      </c>
      <c r="T43" s="12"/>
    </row>
    <row r="44" spans="1:20" s="5" customFormat="1" ht="131.25" customHeight="1" x14ac:dyDescent="0.2">
      <c r="A44" s="18"/>
      <c r="B44" s="19" t="s">
        <v>30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32"/>
    </row>
    <row r="45" spans="1:20" ht="121.5" customHeight="1" x14ac:dyDescent="0.2">
      <c r="A45" s="18" t="s">
        <v>89</v>
      </c>
      <c r="B45" s="19" t="s">
        <v>90</v>
      </c>
      <c r="C45" s="15" t="s">
        <v>45</v>
      </c>
      <c r="D45" s="20">
        <v>1515.4</v>
      </c>
      <c r="E45" s="20">
        <v>280</v>
      </c>
      <c r="F45" s="20">
        <f>E45/D45*100</f>
        <v>18.476969776956579</v>
      </c>
      <c r="G45" s="20">
        <v>0</v>
      </c>
      <c r="H45" s="20">
        <v>0</v>
      </c>
      <c r="I45" s="20">
        <v>1515.4</v>
      </c>
      <c r="J45" s="20">
        <v>280</v>
      </c>
      <c r="K45" s="20">
        <v>0</v>
      </c>
      <c r="L45" s="20">
        <v>0</v>
      </c>
      <c r="M45" s="20">
        <v>0</v>
      </c>
      <c r="N45" s="20">
        <v>0</v>
      </c>
      <c r="O45" s="22" t="s">
        <v>91</v>
      </c>
      <c r="P45" s="34" t="s">
        <v>29</v>
      </c>
      <c r="Q45" s="34" t="s">
        <v>29</v>
      </c>
      <c r="R45" s="23" t="s">
        <v>92</v>
      </c>
      <c r="S45" s="15" t="s">
        <v>24</v>
      </c>
      <c r="T45" s="12"/>
    </row>
    <row r="46" spans="1:20" s="5" customFormat="1" ht="111.75" customHeight="1" x14ac:dyDescent="0.2">
      <c r="A46" s="18"/>
      <c r="B46" s="19" t="s">
        <v>30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32"/>
    </row>
    <row r="47" spans="1:20" ht="90" customHeight="1" x14ac:dyDescent="0.2">
      <c r="A47" s="13" t="s">
        <v>93</v>
      </c>
      <c r="B47" s="14" t="s">
        <v>94</v>
      </c>
      <c r="C47" s="7" t="s">
        <v>24</v>
      </c>
      <c r="D47" s="16">
        <f>D48</f>
        <v>12860.1</v>
      </c>
      <c r="E47" s="16">
        <f>E48</f>
        <v>9758.5</v>
      </c>
      <c r="F47" s="16">
        <f>E47*100/D47</f>
        <v>75.88199158637957</v>
      </c>
      <c r="G47" s="35">
        <f t="shared" ref="G47:N47" si="6">G48</f>
        <v>0</v>
      </c>
      <c r="H47" s="35">
        <f t="shared" si="6"/>
        <v>0</v>
      </c>
      <c r="I47" s="16">
        <f t="shared" si="6"/>
        <v>11360.1</v>
      </c>
      <c r="J47" s="16">
        <f t="shared" si="6"/>
        <v>8771.5</v>
      </c>
      <c r="K47" s="35">
        <f t="shared" si="6"/>
        <v>0</v>
      </c>
      <c r="L47" s="35">
        <f t="shared" si="6"/>
        <v>0</v>
      </c>
      <c r="M47" s="35">
        <f t="shared" si="6"/>
        <v>1500</v>
      </c>
      <c r="N47" s="35">
        <f t="shared" si="6"/>
        <v>987</v>
      </c>
      <c r="O47" s="17" t="s">
        <v>24</v>
      </c>
      <c r="P47" s="17" t="s">
        <v>24</v>
      </c>
      <c r="Q47" s="17" t="s">
        <v>24</v>
      </c>
      <c r="R47" s="17" t="s">
        <v>24</v>
      </c>
      <c r="S47" s="17" t="s">
        <v>24</v>
      </c>
      <c r="T47" s="12"/>
    </row>
    <row r="48" spans="1:20" ht="154.5" customHeight="1" x14ac:dyDescent="0.2">
      <c r="A48" s="18" t="s">
        <v>95</v>
      </c>
      <c r="B48" s="19" t="s">
        <v>96</v>
      </c>
      <c r="C48" s="15" t="s">
        <v>45</v>
      </c>
      <c r="D48" s="20">
        <f>G48+I48+M48</f>
        <v>12860.1</v>
      </c>
      <c r="E48" s="20">
        <f>H48+J48+N48</f>
        <v>9758.5</v>
      </c>
      <c r="F48" s="24">
        <f>E48*100/D48</f>
        <v>75.88199158637957</v>
      </c>
      <c r="G48" s="24">
        <v>0</v>
      </c>
      <c r="H48" s="24">
        <v>0</v>
      </c>
      <c r="I48" s="24">
        <v>11360.1</v>
      </c>
      <c r="J48" s="24">
        <v>8771.5</v>
      </c>
      <c r="K48" s="24">
        <v>0</v>
      </c>
      <c r="L48" s="24">
        <v>0</v>
      </c>
      <c r="M48" s="24">
        <v>1500</v>
      </c>
      <c r="N48" s="24">
        <v>987</v>
      </c>
      <c r="O48" s="22" t="s">
        <v>97</v>
      </c>
      <c r="P48" s="34" t="s">
        <v>98</v>
      </c>
      <c r="Q48" s="34" t="s">
        <v>99</v>
      </c>
      <c r="R48" s="23" t="s">
        <v>100</v>
      </c>
      <c r="S48" s="15" t="s">
        <v>24</v>
      </c>
      <c r="T48" s="12"/>
    </row>
    <row r="49" spans="1:20" s="5" customFormat="1" ht="103.5" customHeight="1" x14ac:dyDescent="0.2">
      <c r="A49" s="18"/>
      <c r="B49" s="19" t="s">
        <v>30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32"/>
    </row>
    <row r="50" spans="1:20" ht="116.25" customHeight="1" x14ac:dyDescent="0.2">
      <c r="A50" s="18" t="s">
        <v>101</v>
      </c>
      <c r="B50" s="19" t="s">
        <v>102</v>
      </c>
      <c r="C50" s="15" t="s">
        <v>45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2" t="s">
        <v>103</v>
      </c>
      <c r="P50" s="23">
        <v>2</v>
      </c>
      <c r="Q50" s="23">
        <v>2</v>
      </c>
      <c r="R50" s="23" t="s">
        <v>29</v>
      </c>
      <c r="S50" s="15" t="s">
        <v>24</v>
      </c>
      <c r="T50" s="12"/>
    </row>
    <row r="51" spans="1:20" s="5" customFormat="1" ht="115.5" customHeight="1" x14ac:dyDescent="0.2">
      <c r="A51" s="18"/>
      <c r="B51" s="19" t="s">
        <v>30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32"/>
    </row>
    <row r="52" spans="1:20" ht="15.75" x14ac:dyDescent="0.25">
      <c r="A52" s="26"/>
      <c r="B52" s="27" t="s">
        <v>104</v>
      </c>
      <c r="C52" s="15" t="s">
        <v>24</v>
      </c>
      <c r="D52" s="28">
        <f>D29+D40+D47</f>
        <v>39717.699999999997</v>
      </c>
      <c r="E52" s="28">
        <f>E29+E40+E47</f>
        <v>28451.200000000001</v>
      </c>
      <c r="F52" s="28">
        <f>E52*100/D52</f>
        <v>71.633553805985756</v>
      </c>
      <c r="G52" s="28">
        <f>G29</f>
        <v>10684.6</v>
      </c>
      <c r="H52" s="28">
        <f>H29</f>
        <v>8068.2</v>
      </c>
      <c r="I52" s="28">
        <f t="shared" ref="I52:N52" si="7">I40+I47+I29</f>
        <v>27533.1</v>
      </c>
      <c r="J52" s="28">
        <f t="shared" si="7"/>
        <v>19396</v>
      </c>
      <c r="K52" s="28">
        <f t="shared" si="7"/>
        <v>0</v>
      </c>
      <c r="L52" s="28">
        <f t="shared" si="7"/>
        <v>0</v>
      </c>
      <c r="M52" s="28">
        <f t="shared" si="7"/>
        <v>1500</v>
      </c>
      <c r="N52" s="28">
        <f t="shared" si="7"/>
        <v>987</v>
      </c>
      <c r="O52" s="17" t="s">
        <v>24</v>
      </c>
      <c r="P52" s="17" t="s">
        <v>24</v>
      </c>
      <c r="Q52" s="17" t="s">
        <v>24</v>
      </c>
      <c r="R52" s="17" t="s">
        <v>24</v>
      </c>
      <c r="S52" s="17" t="s">
        <v>24</v>
      </c>
      <c r="T52" s="12"/>
    </row>
    <row r="53" spans="1:20" ht="61.5" customHeight="1" x14ac:dyDescent="0.2">
      <c r="A53" s="13" t="s">
        <v>105</v>
      </c>
      <c r="B53" s="14" t="s">
        <v>106</v>
      </c>
      <c r="C53" s="7" t="s">
        <v>24</v>
      </c>
      <c r="D53" s="7" t="s">
        <v>24</v>
      </c>
      <c r="E53" s="16" t="s">
        <v>24</v>
      </c>
      <c r="F53" s="16" t="s">
        <v>24</v>
      </c>
      <c r="G53" s="35" t="s">
        <v>24</v>
      </c>
      <c r="H53" s="35" t="s">
        <v>24</v>
      </c>
      <c r="I53" s="35" t="s">
        <v>24</v>
      </c>
      <c r="J53" s="35" t="s">
        <v>24</v>
      </c>
      <c r="K53" s="35" t="s">
        <v>24</v>
      </c>
      <c r="L53" s="35" t="s">
        <v>24</v>
      </c>
      <c r="M53" s="35" t="s">
        <v>24</v>
      </c>
      <c r="N53" s="35" t="s">
        <v>24</v>
      </c>
      <c r="O53" s="17" t="s">
        <v>24</v>
      </c>
      <c r="P53" s="17" t="s">
        <v>24</v>
      </c>
      <c r="Q53" s="17" t="s">
        <v>24</v>
      </c>
      <c r="R53" s="17" t="s">
        <v>24</v>
      </c>
      <c r="S53" s="17" t="s">
        <v>24</v>
      </c>
      <c r="T53" s="12"/>
    </row>
    <row r="54" spans="1:20" ht="63" x14ac:dyDescent="0.2">
      <c r="A54" s="13" t="s">
        <v>107</v>
      </c>
      <c r="B54" s="14" t="s">
        <v>108</v>
      </c>
      <c r="C54" s="7" t="s">
        <v>24</v>
      </c>
      <c r="D54" s="16">
        <f>D55</f>
        <v>15374.2</v>
      </c>
      <c r="E54" s="16">
        <f>H54</f>
        <v>841.3</v>
      </c>
      <c r="F54" s="28">
        <f>E54*100/D54</f>
        <v>5.4721546486971677</v>
      </c>
      <c r="G54" s="16">
        <f t="shared" ref="G54:N54" si="8">G55</f>
        <v>15374.2</v>
      </c>
      <c r="H54" s="16">
        <f t="shared" si="8"/>
        <v>841.3</v>
      </c>
      <c r="I54" s="16">
        <f t="shared" si="8"/>
        <v>0</v>
      </c>
      <c r="J54" s="16">
        <f t="shared" si="8"/>
        <v>0</v>
      </c>
      <c r="K54" s="16">
        <f t="shared" si="8"/>
        <v>0</v>
      </c>
      <c r="L54" s="16">
        <f t="shared" si="8"/>
        <v>0</v>
      </c>
      <c r="M54" s="16">
        <f t="shared" si="8"/>
        <v>0</v>
      </c>
      <c r="N54" s="16">
        <f t="shared" si="8"/>
        <v>0</v>
      </c>
      <c r="O54" s="17" t="s">
        <v>24</v>
      </c>
      <c r="P54" s="17" t="s">
        <v>24</v>
      </c>
      <c r="Q54" s="17" t="s">
        <v>24</v>
      </c>
      <c r="R54" s="17" t="s">
        <v>24</v>
      </c>
      <c r="S54" s="17" t="s">
        <v>24</v>
      </c>
      <c r="T54" s="12"/>
    </row>
    <row r="55" spans="1:20" ht="135.75" customHeight="1" x14ac:dyDescent="0.2">
      <c r="A55" s="18" t="s">
        <v>109</v>
      </c>
      <c r="B55" s="19" t="s">
        <v>110</v>
      </c>
      <c r="C55" s="15" t="s">
        <v>45</v>
      </c>
      <c r="D55" s="20">
        <v>15374.2</v>
      </c>
      <c r="E55" s="20">
        <f>H55</f>
        <v>841.3</v>
      </c>
      <c r="F55" s="20">
        <f>E55*100/D55</f>
        <v>5.4721546486971677</v>
      </c>
      <c r="G55" s="20">
        <v>15374.2</v>
      </c>
      <c r="H55" s="20">
        <v>841.3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2" t="s">
        <v>111</v>
      </c>
      <c r="P55" s="34" t="s">
        <v>112</v>
      </c>
      <c r="Q55" s="34" t="s">
        <v>113</v>
      </c>
      <c r="R55" s="23" t="s">
        <v>114</v>
      </c>
      <c r="S55" s="15" t="s">
        <v>24</v>
      </c>
      <c r="T55" s="12"/>
    </row>
    <row r="56" spans="1:20" s="5" customFormat="1" ht="115.5" customHeight="1" x14ac:dyDescent="0.2">
      <c r="A56" s="18"/>
      <c r="B56" s="19" t="s">
        <v>30</v>
      </c>
      <c r="C56" s="66" t="s">
        <v>115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32"/>
    </row>
    <row r="57" spans="1:20" ht="117" customHeight="1" x14ac:dyDescent="0.2">
      <c r="A57" s="18" t="s">
        <v>116</v>
      </c>
      <c r="B57" s="19" t="s">
        <v>117</v>
      </c>
      <c r="C57" s="15" t="s">
        <v>45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2" t="s">
        <v>118</v>
      </c>
      <c r="P57" s="23">
        <v>3</v>
      </c>
      <c r="Q57" s="23">
        <v>3</v>
      </c>
      <c r="R57" s="23" t="s">
        <v>29</v>
      </c>
      <c r="S57" s="15" t="s">
        <v>24</v>
      </c>
      <c r="T57" s="12"/>
    </row>
    <row r="58" spans="1:20" s="5" customFormat="1" ht="115.5" customHeight="1" x14ac:dyDescent="0.2">
      <c r="A58" s="18"/>
      <c r="B58" s="19" t="s">
        <v>30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32"/>
    </row>
    <row r="59" spans="1:20" ht="75.75" customHeight="1" x14ac:dyDescent="0.2">
      <c r="A59" s="13" t="s">
        <v>119</v>
      </c>
      <c r="B59" s="14" t="s">
        <v>120</v>
      </c>
      <c r="C59" s="7" t="s">
        <v>24</v>
      </c>
      <c r="D59" s="16">
        <f>D60+D62+D64+D66</f>
        <v>66540.7</v>
      </c>
      <c r="E59" s="16">
        <f>E60+E62+E64+E66</f>
        <v>45161.1</v>
      </c>
      <c r="F59" s="16">
        <f>E59/D59*100</f>
        <v>67.869890157452502</v>
      </c>
      <c r="G59" s="31">
        <v>0</v>
      </c>
      <c r="H59" s="31">
        <v>0</v>
      </c>
      <c r="I59" s="31">
        <f>I60+I62+I64+I66</f>
        <v>66540.7</v>
      </c>
      <c r="J59" s="31">
        <f>J60+J62+J64+J66</f>
        <v>45161.1</v>
      </c>
      <c r="K59" s="31">
        <v>0</v>
      </c>
      <c r="L59" s="31">
        <v>0</v>
      </c>
      <c r="M59" s="31">
        <v>0</v>
      </c>
      <c r="N59" s="31">
        <v>0</v>
      </c>
      <c r="O59" s="17" t="s">
        <v>24</v>
      </c>
      <c r="P59" s="17" t="s">
        <v>24</v>
      </c>
      <c r="Q59" s="17" t="s">
        <v>24</v>
      </c>
      <c r="R59" s="17" t="s">
        <v>24</v>
      </c>
      <c r="S59" s="17" t="s">
        <v>24</v>
      </c>
      <c r="T59" s="12"/>
    </row>
    <row r="60" spans="1:20" ht="136.5" customHeight="1" x14ac:dyDescent="0.2">
      <c r="A60" s="18" t="s">
        <v>121</v>
      </c>
      <c r="B60" s="19" t="s">
        <v>122</v>
      </c>
      <c r="C60" s="15" t="s">
        <v>45</v>
      </c>
      <c r="D60" s="21">
        <f>I60</f>
        <v>11311.9</v>
      </c>
      <c r="E60" s="21">
        <f>J60</f>
        <v>7677.4</v>
      </c>
      <c r="F60" s="24">
        <f>E60/D60*100</f>
        <v>67.870119078138941</v>
      </c>
      <c r="G60" s="24">
        <v>0</v>
      </c>
      <c r="H60" s="24">
        <v>0</v>
      </c>
      <c r="I60" s="21">
        <v>11311.9</v>
      </c>
      <c r="J60" s="21">
        <v>7677.4</v>
      </c>
      <c r="K60" s="24">
        <v>0</v>
      </c>
      <c r="L60" s="24">
        <v>0</v>
      </c>
      <c r="M60" s="24">
        <v>0</v>
      </c>
      <c r="N60" s="24">
        <v>0</v>
      </c>
      <c r="O60" s="22" t="s">
        <v>123</v>
      </c>
      <c r="P60" s="34" t="s">
        <v>112</v>
      </c>
      <c r="Q60" s="34" t="s">
        <v>113</v>
      </c>
      <c r="R60" s="23" t="s">
        <v>29</v>
      </c>
      <c r="S60" s="15" t="s">
        <v>24</v>
      </c>
      <c r="T60" s="12"/>
    </row>
    <row r="61" spans="1:20" s="5" customFormat="1" ht="115.5" customHeight="1" x14ac:dyDescent="0.2">
      <c r="A61" s="18"/>
      <c r="B61" s="19" t="s">
        <v>30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32"/>
    </row>
    <row r="62" spans="1:20" ht="135.75" customHeight="1" x14ac:dyDescent="0.2">
      <c r="A62" s="18" t="s">
        <v>124</v>
      </c>
      <c r="B62" s="19" t="s">
        <v>125</v>
      </c>
      <c r="C62" s="15" t="s">
        <v>126</v>
      </c>
      <c r="D62" s="24">
        <f>I62</f>
        <v>28612.5</v>
      </c>
      <c r="E62" s="24">
        <f>J62</f>
        <v>19419.3</v>
      </c>
      <c r="F62" s="20">
        <f>E62/D62*100</f>
        <v>67.869986893840107</v>
      </c>
      <c r="G62" s="20">
        <v>0</v>
      </c>
      <c r="H62" s="20">
        <v>0</v>
      </c>
      <c r="I62" s="24">
        <v>28612.5</v>
      </c>
      <c r="J62" s="24">
        <v>19419.3</v>
      </c>
      <c r="K62" s="20">
        <v>0</v>
      </c>
      <c r="L62" s="20">
        <v>0</v>
      </c>
      <c r="M62" s="20">
        <v>0</v>
      </c>
      <c r="N62" s="20">
        <v>0</v>
      </c>
      <c r="O62" s="22" t="s">
        <v>127</v>
      </c>
      <c r="P62" s="34" t="s">
        <v>128</v>
      </c>
      <c r="Q62" s="34" t="s">
        <v>129</v>
      </c>
      <c r="R62" s="23" t="s">
        <v>29</v>
      </c>
      <c r="S62" s="15" t="s">
        <v>24</v>
      </c>
      <c r="T62" s="12"/>
    </row>
    <row r="63" spans="1:20" s="5" customFormat="1" ht="115.5" customHeight="1" x14ac:dyDescent="0.2">
      <c r="A63" s="18"/>
      <c r="B63" s="19" t="s">
        <v>30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32"/>
    </row>
    <row r="64" spans="1:20" ht="122.25" customHeight="1" x14ac:dyDescent="0.2">
      <c r="A64" s="18" t="s">
        <v>130</v>
      </c>
      <c r="B64" s="19" t="s">
        <v>131</v>
      </c>
      <c r="C64" s="15" t="s">
        <v>45</v>
      </c>
      <c r="D64" s="36">
        <f>I64</f>
        <v>8650.2999999999993</v>
      </c>
      <c r="E64" s="36">
        <f>J64</f>
        <v>5870.9</v>
      </c>
      <c r="F64" s="20">
        <f>E64/D64*100</f>
        <v>67.869322451244457</v>
      </c>
      <c r="G64" s="20">
        <v>0</v>
      </c>
      <c r="H64" s="20">
        <v>0</v>
      </c>
      <c r="I64" s="36">
        <v>8650.2999999999993</v>
      </c>
      <c r="J64" s="36">
        <v>5870.9</v>
      </c>
      <c r="K64" s="20">
        <v>0</v>
      </c>
      <c r="L64" s="20">
        <v>0</v>
      </c>
      <c r="M64" s="20">
        <v>0</v>
      </c>
      <c r="N64" s="20">
        <v>0</v>
      </c>
      <c r="O64" s="22" t="s">
        <v>132</v>
      </c>
      <c r="P64" s="34" t="s">
        <v>133</v>
      </c>
      <c r="Q64" s="34" t="s">
        <v>134</v>
      </c>
      <c r="R64" s="23" t="s">
        <v>29</v>
      </c>
      <c r="S64" s="15" t="s">
        <v>24</v>
      </c>
      <c r="T64" s="12"/>
    </row>
    <row r="65" spans="1:20" s="5" customFormat="1" ht="115.5" customHeight="1" x14ac:dyDescent="0.2">
      <c r="A65" s="18"/>
      <c r="B65" s="19" t="s">
        <v>30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32"/>
    </row>
    <row r="66" spans="1:20" ht="125.25" customHeight="1" x14ac:dyDescent="0.2">
      <c r="A66" s="18" t="s">
        <v>135</v>
      </c>
      <c r="B66" s="19" t="s">
        <v>136</v>
      </c>
      <c r="C66" s="15" t="s">
        <v>45</v>
      </c>
      <c r="D66" s="36">
        <f>I66</f>
        <v>17966</v>
      </c>
      <c r="E66" s="36">
        <f>J66</f>
        <v>12193.5</v>
      </c>
      <c r="F66" s="20">
        <f>E66/D66*100</f>
        <v>67.869865301124349</v>
      </c>
      <c r="G66" s="20">
        <v>0</v>
      </c>
      <c r="H66" s="20">
        <v>0</v>
      </c>
      <c r="I66" s="36">
        <v>17966</v>
      </c>
      <c r="J66" s="36">
        <v>12193.5</v>
      </c>
      <c r="K66" s="20">
        <v>0</v>
      </c>
      <c r="L66" s="20">
        <v>0</v>
      </c>
      <c r="M66" s="20">
        <v>0</v>
      </c>
      <c r="N66" s="20">
        <v>0</v>
      </c>
      <c r="O66" s="22" t="s">
        <v>137</v>
      </c>
      <c r="P66" s="34" t="s">
        <v>138</v>
      </c>
      <c r="Q66" s="34" t="s">
        <v>138</v>
      </c>
      <c r="R66" s="23" t="s">
        <v>139</v>
      </c>
      <c r="S66" s="15" t="s">
        <v>24</v>
      </c>
      <c r="T66" s="12"/>
    </row>
    <row r="67" spans="1:20" s="5" customFormat="1" ht="115.5" customHeight="1" x14ac:dyDescent="0.2">
      <c r="A67" s="18"/>
      <c r="B67" s="19" t="s">
        <v>30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32"/>
    </row>
    <row r="68" spans="1:20" ht="120.75" customHeight="1" x14ac:dyDescent="0.2">
      <c r="A68" s="18" t="s">
        <v>140</v>
      </c>
      <c r="B68" s="19" t="s">
        <v>141</v>
      </c>
      <c r="C68" s="15" t="s">
        <v>45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2" t="s">
        <v>142</v>
      </c>
      <c r="P68" s="10">
        <v>45</v>
      </c>
      <c r="Q68" s="10">
        <v>45</v>
      </c>
      <c r="R68" s="23" t="s">
        <v>29</v>
      </c>
      <c r="S68" s="15" t="s">
        <v>24</v>
      </c>
      <c r="T68" s="12"/>
    </row>
    <row r="69" spans="1:20" s="5" customFormat="1" ht="115.5" customHeight="1" x14ac:dyDescent="0.2">
      <c r="A69" s="18"/>
      <c r="B69" s="19" t="s">
        <v>30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32"/>
    </row>
    <row r="70" spans="1:20" ht="80.25" customHeight="1" x14ac:dyDescent="0.2">
      <c r="A70" s="13" t="s">
        <v>143</v>
      </c>
      <c r="B70" s="14" t="s">
        <v>144</v>
      </c>
      <c r="C70" s="7" t="s">
        <v>24</v>
      </c>
      <c r="D70" s="16">
        <f t="shared" ref="D70:N70" si="9">D71</f>
        <v>1711.1</v>
      </c>
      <c r="E70" s="16">
        <f t="shared" si="9"/>
        <v>0</v>
      </c>
      <c r="F70" s="16">
        <f>F71</f>
        <v>0</v>
      </c>
      <c r="G70" s="16">
        <f t="shared" si="9"/>
        <v>1711.1</v>
      </c>
      <c r="H70" s="16">
        <f t="shared" si="9"/>
        <v>0</v>
      </c>
      <c r="I70" s="16">
        <f t="shared" si="9"/>
        <v>0</v>
      </c>
      <c r="J70" s="16">
        <f t="shared" si="9"/>
        <v>0</v>
      </c>
      <c r="K70" s="16">
        <f t="shared" si="9"/>
        <v>0</v>
      </c>
      <c r="L70" s="16">
        <f t="shared" si="9"/>
        <v>0</v>
      </c>
      <c r="M70" s="16">
        <f t="shared" si="9"/>
        <v>0</v>
      </c>
      <c r="N70" s="16">
        <f t="shared" si="9"/>
        <v>0</v>
      </c>
      <c r="O70" s="7" t="s">
        <v>24</v>
      </c>
      <c r="P70" s="7" t="s">
        <v>24</v>
      </c>
      <c r="Q70" s="7" t="s">
        <v>24</v>
      </c>
      <c r="R70" s="7" t="s">
        <v>24</v>
      </c>
      <c r="S70" s="7" t="s">
        <v>24</v>
      </c>
      <c r="T70" s="12"/>
    </row>
    <row r="71" spans="1:20" ht="154.5" customHeight="1" x14ac:dyDescent="0.2">
      <c r="A71" s="18" t="s">
        <v>145</v>
      </c>
      <c r="B71" s="19" t="s">
        <v>146</v>
      </c>
      <c r="C71" s="15" t="s">
        <v>45</v>
      </c>
      <c r="D71" s="20">
        <v>1711.1</v>
      </c>
      <c r="E71" s="20">
        <v>0</v>
      </c>
      <c r="F71" s="20">
        <f>E71/D71*100</f>
        <v>0</v>
      </c>
      <c r="G71" s="20">
        <v>1711.1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2" t="s">
        <v>147</v>
      </c>
      <c r="P71" s="22" t="s">
        <v>29</v>
      </c>
      <c r="Q71" s="22" t="s">
        <v>29</v>
      </c>
      <c r="R71" s="22" t="s">
        <v>29</v>
      </c>
      <c r="S71" s="15" t="s">
        <v>24</v>
      </c>
      <c r="T71" s="12"/>
    </row>
    <row r="72" spans="1:20" s="5" customFormat="1" ht="118.5" customHeight="1" x14ac:dyDescent="0.2">
      <c r="A72" s="18"/>
      <c r="B72" s="19" t="s">
        <v>30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32"/>
    </row>
    <row r="73" spans="1:20" ht="15.75" x14ac:dyDescent="0.25">
      <c r="A73" s="26"/>
      <c r="B73" s="27" t="s">
        <v>148</v>
      </c>
      <c r="C73" s="7" t="s">
        <v>24</v>
      </c>
      <c r="D73" s="28">
        <f>D59+D54+D70</f>
        <v>83626</v>
      </c>
      <c r="E73" s="28">
        <f>E59+E54+E70</f>
        <v>46002.400000000001</v>
      </c>
      <c r="F73" s="28">
        <f>E73/D73*100</f>
        <v>55.009685982828302</v>
      </c>
      <c r="G73" s="28">
        <f t="shared" ref="G73:N73" si="10">G59+G54+G70</f>
        <v>17085.3</v>
      </c>
      <c r="H73" s="28">
        <f t="shared" si="10"/>
        <v>841.3</v>
      </c>
      <c r="I73" s="28">
        <f t="shared" si="10"/>
        <v>66540.7</v>
      </c>
      <c r="J73" s="28">
        <f t="shared" si="10"/>
        <v>45161.1</v>
      </c>
      <c r="K73" s="28">
        <f t="shared" si="10"/>
        <v>0</v>
      </c>
      <c r="L73" s="28">
        <f t="shared" si="10"/>
        <v>0</v>
      </c>
      <c r="M73" s="28">
        <f t="shared" si="10"/>
        <v>0</v>
      </c>
      <c r="N73" s="28">
        <f t="shared" si="10"/>
        <v>0</v>
      </c>
      <c r="O73" s="17" t="s">
        <v>24</v>
      </c>
      <c r="P73" s="17" t="s">
        <v>24</v>
      </c>
      <c r="Q73" s="17" t="s">
        <v>24</v>
      </c>
      <c r="R73" s="17" t="s">
        <v>24</v>
      </c>
      <c r="S73" s="17" t="s">
        <v>24</v>
      </c>
      <c r="T73" s="12"/>
    </row>
    <row r="74" spans="1:20" ht="70.5" customHeight="1" x14ac:dyDescent="0.2">
      <c r="A74" s="13">
        <v>5</v>
      </c>
      <c r="B74" s="14" t="s">
        <v>149</v>
      </c>
      <c r="C74" s="7" t="s">
        <v>24</v>
      </c>
      <c r="D74" s="16" t="s">
        <v>24</v>
      </c>
      <c r="E74" s="16" t="s">
        <v>24</v>
      </c>
      <c r="F74" s="16" t="s">
        <v>24</v>
      </c>
      <c r="G74" s="16" t="s">
        <v>24</v>
      </c>
      <c r="H74" s="16" t="s">
        <v>24</v>
      </c>
      <c r="I74" s="35" t="s">
        <v>24</v>
      </c>
      <c r="J74" s="35" t="s">
        <v>24</v>
      </c>
      <c r="K74" s="35" t="s">
        <v>24</v>
      </c>
      <c r="L74" s="35" t="s">
        <v>24</v>
      </c>
      <c r="M74" s="35" t="s">
        <v>24</v>
      </c>
      <c r="N74" s="35" t="s">
        <v>24</v>
      </c>
      <c r="O74" s="17" t="s">
        <v>24</v>
      </c>
      <c r="P74" s="17" t="s">
        <v>24</v>
      </c>
      <c r="Q74" s="17" t="s">
        <v>24</v>
      </c>
      <c r="R74" s="17" t="s">
        <v>24</v>
      </c>
      <c r="S74" s="17" t="s">
        <v>24</v>
      </c>
      <c r="T74" s="12"/>
    </row>
    <row r="75" spans="1:20" ht="73.5" customHeight="1" x14ac:dyDescent="0.2">
      <c r="A75" s="13" t="s">
        <v>150</v>
      </c>
      <c r="B75" s="14" t="s">
        <v>151</v>
      </c>
      <c r="C75" s="7" t="s">
        <v>24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7" t="s">
        <v>24</v>
      </c>
      <c r="P75" s="17" t="s">
        <v>24</v>
      </c>
      <c r="Q75" s="17" t="s">
        <v>24</v>
      </c>
      <c r="R75" s="17" t="s">
        <v>24</v>
      </c>
      <c r="S75" s="17" t="s">
        <v>24</v>
      </c>
      <c r="T75" s="12"/>
    </row>
    <row r="76" spans="1:20" ht="117.75" customHeight="1" x14ac:dyDescent="0.2">
      <c r="A76" s="18" t="s">
        <v>152</v>
      </c>
      <c r="B76" s="19" t="s">
        <v>153</v>
      </c>
      <c r="C76" s="20" t="s">
        <v>45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 t="s">
        <v>154</v>
      </c>
      <c r="P76" s="23">
        <v>30</v>
      </c>
      <c r="Q76" s="23">
        <v>32</v>
      </c>
      <c r="R76" s="23" t="s">
        <v>29</v>
      </c>
      <c r="S76" s="20" t="s">
        <v>24</v>
      </c>
      <c r="T76" s="12"/>
    </row>
    <row r="77" spans="1:20" s="5" customFormat="1" ht="115.5" customHeight="1" x14ac:dyDescent="0.2">
      <c r="A77" s="18"/>
      <c r="B77" s="19" t="s">
        <v>30</v>
      </c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32"/>
    </row>
    <row r="78" spans="1:20" ht="167.25" customHeight="1" x14ac:dyDescent="0.2">
      <c r="A78" s="18" t="s">
        <v>155</v>
      </c>
      <c r="B78" s="19" t="s">
        <v>156</v>
      </c>
      <c r="C78" s="23" t="s">
        <v>157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3" t="s">
        <v>158</v>
      </c>
      <c r="P78" s="23" t="s">
        <v>29</v>
      </c>
      <c r="Q78" s="23" t="s">
        <v>29</v>
      </c>
      <c r="R78" s="23" t="s">
        <v>29</v>
      </c>
      <c r="S78" s="23" t="s">
        <v>24</v>
      </c>
      <c r="T78" s="12"/>
    </row>
    <row r="79" spans="1:20" s="5" customFormat="1" ht="115.5" customHeight="1" x14ac:dyDescent="0.2">
      <c r="A79" s="18"/>
      <c r="B79" s="19" t="s">
        <v>30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32"/>
    </row>
    <row r="80" spans="1:20" ht="108.75" customHeight="1" x14ac:dyDescent="0.2">
      <c r="A80" s="13" t="s">
        <v>159</v>
      </c>
      <c r="B80" s="14" t="s">
        <v>160</v>
      </c>
      <c r="C80" s="7" t="s">
        <v>24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7" t="s">
        <v>24</v>
      </c>
      <c r="P80" s="17" t="s">
        <v>24</v>
      </c>
      <c r="Q80" s="17" t="s">
        <v>24</v>
      </c>
      <c r="R80" s="17" t="s">
        <v>24</v>
      </c>
      <c r="S80" s="17" t="s">
        <v>24</v>
      </c>
      <c r="T80" s="12"/>
    </row>
    <row r="81" spans="1:20" s="5" customFormat="1" ht="123.75" customHeight="1" x14ac:dyDescent="0.2">
      <c r="A81" s="18" t="s">
        <v>161</v>
      </c>
      <c r="B81" s="19" t="s">
        <v>162</v>
      </c>
      <c r="C81" s="15" t="s">
        <v>45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 t="s">
        <v>163</v>
      </c>
      <c r="P81" s="15">
        <v>2</v>
      </c>
      <c r="Q81" s="15">
        <v>2</v>
      </c>
      <c r="R81" s="23" t="s">
        <v>29</v>
      </c>
      <c r="S81" s="23" t="s">
        <v>24</v>
      </c>
      <c r="T81" s="32"/>
    </row>
    <row r="82" spans="1:20" s="5" customFormat="1" ht="115.5" customHeight="1" x14ac:dyDescent="0.2">
      <c r="A82" s="18"/>
      <c r="B82" s="19" t="s">
        <v>30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32"/>
    </row>
    <row r="83" spans="1:20" ht="78" customHeight="1" x14ac:dyDescent="0.2">
      <c r="A83" s="13" t="s">
        <v>164</v>
      </c>
      <c r="B83" s="14" t="s">
        <v>165</v>
      </c>
      <c r="C83" s="7" t="s">
        <v>24</v>
      </c>
      <c r="D83" s="16">
        <f t="shared" ref="D83:N83" si="11">D85</f>
        <v>12679</v>
      </c>
      <c r="E83" s="16">
        <f t="shared" si="11"/>
        <v>0</v>
      </c>
      <c r="F83" s="16">
        <f t="shared" si="11"/>
        <v>0</v>
      </c>
      <c r="G83" s="16">
        <f t="shared" si="11"/>
        <v>12552.2</v>
      </c>
      <c r="H83" s="16">
        <f t="shared" si="11"/>
        <v>0</v>
      </c>
      <c r="I83" s="16">
        <f t="shared" si="11"/>
        <v>126.8</v>
      </c>
      <c r="J83" s="16">
        <f t="shared" si="11"/>
        <v>0</v>
      </c>
      <c r="K83" s="16">
        <f t="shared" si="11"/>
        <v>0</v>
      </c>
      <c r="L83" s="16">
        <f t="shared" si="11"/>
        <v>0</v>
      </c>
      <c r="M83" s="16">
        <f t="shared" si="11"/>
        <v>0</v>
      </c>
      <c r="N83" s="16">
        <f t="shared" si="11"/>
        <v>0</v>
      </c>
      <c r="O83" s="17" t="s">
        <v>24</v>
      </c>
      <c r="P83" s="17" t="s">
        <v>24</v>
      </c>
      <c r="Q83" s="17" t="s">
        <v>24</v>
      </c>
      <c r="R83" s="17" t="s">
        <v>24</v>
      </c>
      <c r="S83" s="17" t="s">
        <v>24</v>
      </c>
      <c r="T83" s="12"/>
    </row>
    <row r="84" spans="1:20" ht="117" customHeight="1" x14ac:dyDescent="0.2">
      <c r="A84" s="13"/>
      <c r="B84" s="19" t="s">
        <v>30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12"/>
    </row>
    <row r="85" spans="1:20" ht="150" customHeight="1" x14ac:dyDescent="0.2">
      <c r="A85" s="18" t="s">
        <v>166</v>
      </c>
      <c r="B85" s="19" t="s">
        <v>167</v>
      </c>
      <c r="C85" s="37" t="s">
        <v>168</v>
      </c>
      <c r="D85" s="20">
        <f>G85+I85</f>
        <v>12679</v>
      </c>
      <c r="E85" s="20">
        <f>H85+J85</f>
        <v>0</v>
      </c>
      <c r="F85" s="20">
        <v>0</v>
      </c>
      <c r="G85" s="20">
        <v>12552.2</v>
      </c>
      <c r="H85" s="20">
        <v>0</v>
      </c>
      <c r="I85" s="20">
        <v>126.8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2" t="s">
        <v>169</v>
      </c>
      <c r="P85" s="23" t="s">
        <v>29</v>
      </c>
      <c r="Q85" s="23" t="s">
        <v>29</v>
      </c>
      <c r="R85" s="23" t="s">
        <v>29</v>
      </c>
      <c r="S85" s="15" t="s">
        <v>24</v>
      </c>
      <c r="T85" s="12"/>
    </row>
    <row r="86" spans="1:20" s="5" customFormat="1" ht="115.5" customHeight="1" x14ac:dyDescent="0.2">
      <c r="A86" s="18"/>
      <c r="B86" s="19" t="s">
        <v>30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32"/>
    </row>
    <row r="87" spans="1:20" ht="35.25" customHeight="1" x14ac:dyDescent="0.2">
      <c r="A87" s="13" t="s">
        <v>170</v>
      </c>
      <c r="B87" s="14" t="s">
        <v>171</v>
      </c>
      <c r="C87" s="7" t="s">
        <v>24</v>
      </c>
      <c r="D87" s="16">
        <f>D88+D90</f>
        <v>43093.100000000006</v>
      </c>
      <c r="E87" s="16">
        <f>E88+E90</f>
        <v>12490</v>
      </c>
      <c r="F87" s="35">
        <f>E87/D87*100</f>
        <v>28.983758420721646</v>
      </c>
      <c r="G87" s="16">
        <f t="shared" ref="G87:N87" si="12">G88+G90</f>
        <v>28154.9</v>
      </c>
      <c r="H87" s="16">
        <f t="shared" si="12"/>
        <v>0</v>
      </c>
      <c r="I87" s="16">
        <f t="shared" si="12"/>
        <v>14938.2</v>
      </c>
      <c r="J87" s="16">
        <f t="shared" si="12"/>
        <v>12490</v>
      </c>
      <c r="K87" s="16">
        <f t="shared" si="12"/>
        <v>0</v>
      </c>
      <c r="L87" s="16">
        <f t="shared" si="12"/>
        <v>0</v>
      </c>
      <c r="M87" s="16">
        <f t="shared" si="12"/>
        <v>0</v>
      </c>
      <c r="N87" s="16">
        <f t="shared" si="12"/>
        <v>0</v>
      </c>
      <c r="O87" s="17" t="s">
        <v>24</v>
      </c>
      <c r="P87" s="17" t="s">
        <v>24</v>
      </c>
      <c r="Q87" s="17" t="s">
        <v>24</v>
      </c>
      <c r="R87" s="17" t="s">
        <v>24</v>
      </c>
      <c r="S87" s="17" t="s">
        <v>24</v>
      </c>
      <c r="T87" s="12"/>
    </row>
    <row r="88" spans="1:20" ht="137.25" customHeight="1" x14ac:dyDescent="0.2">
      <c r="A88" s="18" t="s">
        <v>172</v>
      </c>
      <c r="B88" s="19" t="s">
        <v>153</v>
      </c>
      <c r="C88" s="15" t="s">
        <v>45</v>
      </c>
      <c r="D88" s="20">
        <v>12490</v>
      </c>
      <c r="E88" s="20">
        <v>12490</v>
      </c>
      <c r="F88" s="20">
        <f>E88/D88*100</f>
        <v>100</v>
      </c>
      <c r="G88" s="20">
        <v>0</v>
      </c>
      <c r="H88" s="20">
        <v>0</v>
      </c>
      <c r="I88" s="20">
        <v>12490</v>
      </c>
      <c r="J88" s="20">
        <v>12490</v>
      </c>
      <c r="K88" s="20">
        <v>0</v>
      </c>
      <c r="L88" s="20">
        <v>0</v>
      </c>
      <c r="M88" s="20">
        <v>0</v>
      </c>
      <c r="N88" s="20">
        <v>0</v>
      </c>
      <c r="O88" s="22" t="s">
        <v>173</v>
      </c>
      <c r="P88" s="34" t="s">
        <v>174</v>
      </c>
      <c r="Q88" s="34" t="s">
        <v>175</v>
      </c>
      <c r="R88" s="23" t="s">
        <v>176</v>
      </c>
      <c r="S88" s="15" t="s">
        <v>24</v>
      </c>
      <c r="T88" s="12"/>
    </row>
    <row r="89" spans="1:20" s="5" customFormat="1" ht="115.5" customHeight="1" x14ac:dyDescent="0.2">
      <c r="A89" s="18"/>
      <c r="B89" s="19" t="s">
        <v>30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32"/>
    </row>
    <row r="90" spans="1:20" s="5" customFormat="1" ht="118.5" customHeight="1" x14ac:dyDescent="0.2">
      <c r="A90" s="18" t="s">
        <v>177</v>
      </c>
      <c r="B90" s="19" t="s">
        <v>178</v>
      </c>
      <c r="C90" s="15" t="s">
        <v>45</v>
      </c>
      <c r="D90" s="20">
        <f>G90+I90</f>
        <v>30603.100000000002</v>
      </c>
      <c r="E90" s="20">
        <v>0</v>
      </c>
      <c r="F90" s="20">
        <f>E90/D90*100</f>
        <v>0</v>
      </c>
      <c r="G90" s="20">
        <v>28154.9</v>
      </c>
      <c r="H90" s="20">
        <v>0</v>
      </c>
      <c r="I90" s="15">
        <v>2448.1999999999998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2" t="s">
        <v>179</v>
      </c>
      <c r="P90" s="23" t="s">
        <v>29</v>
      </c>
      <c r="Q90" s="23" t="s">
        <v>29</v>
      </c>
      <c r="R90" s="23" t="s">
        <v>29</v>
      </c>
      <c r="S90" s="15" t="s">
        <v>24</v>
      </c>
      <c r="T90" s="32"/>
    </row>
    <row r="91" spans="1:20" s="5" customFormat="1" ht="112.5" customHeight="1" x14ac:dyDescent="0.2">
      <c r="A91" s="18"/>
      <c r="B91" s="19" t="s">
        <v>30</v>
      </c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32"/>
    </row>
    <row r="92" spans="1:20" ht="16.5" x14ac:dyDescent="0.25">
      <c r="A92" s="38"/>
      <c r="B92" s="39" t="s">
        <v>180</v>
      </c>
      <c r="C92" s="40" t="s">
        <v>24</v>
      </c>
      <c r="D92" s="41">
        <f>D87+D83+D75</f>
        <v>55772.100000000006</v>
      </c>
      <c r="E92" s="41">
        <f>E87+E83+E75</f>
        <v>12490</v>
      </c>
      <c r="F92" s="44">
        <f>E92/D92*100</f>
        <v>22.394709899752741</v>
      </c>
      <c r="G92" s="41">
        <f t="shared" ref="G92:N92" si="13">G87+G83+G75</f>
        <v>40707.100000000006</v>
      </c>
      <c r="H92" s="41">
        <f t="shared" si="13"/>
        <v>0</v>
      </c>
      <c r="I92" s="41">
        <f t="shared" si="13"/>
        <v>15065</v>
      </c>
      <c r="J92" s="41">
        <f t="shared" si="13"/>
        <v>12490</v>
      </c>
      <c r="K92" s="41">
        <f t="shared" si="13"/>
        <v>0</v>
      </c>
      <c r="L92" s="41">
        <f t="shared" si="13"/>
        <v>0</v>
      </c>
      <c r="M92" s="41">
        <f t="shared" si="13"/>
        <v>0</v>
      </c>
      <c r="N92" s="41">
        <f t="shared" si="13"/>
        <v>0</v>
      </c>
      <c r="O92" s="40" t="s">
        <v>24</v>
      </c>
      <c r="P92" s="40" t="s">
        <v>24</v>
      </c>
      <c r="Q92" s="40" t="s">
        <v>24</v>
      </c>
      <c r="R92" s="40" t="s">
        <v>24</v>
      </c>
      <c r="S92" s="40" t="s">
        <v>24</v>
      </c>
      <c r="T92" s="12"/>
    </row>
    <row r="93" spans="1:20" ht="16.5" x14ac:dyDescent="0.25">
      <c r="A93" s="42"/>
      <c r="B93" s="42" t="s">
        <v>181</v>
      </c>
      <c r="C93" s="40" t="s">
        <v>24</v>
      </c>
      <c r="D93" s="43">
        <f>D19+D27+D52+D73+D92</f>
        <v>193567.1</v>
      </c>
      <c r="E93" s="43">
        <f>E19+E27+E52+E73+E92</f>
        <v>100821.20000000001</v>
      </c>
      <c r="F93" s="44">
        <f>E93/D93*100</f>
        <v>52.085917493210367</v>
      </c>
      <c r="G93" s="43">
        <f t="shared" ref="G93:N93" si="14">G19+G27+G52+G73+G92</f>
        <v>80958.100000000006</v>
      </c>
      <c r="H93" s="43">
        <f t="shared" si="14"/>
        <v>21337.7</v>
      </c>
      <c r="I93" s="43">
        <f t="shared" si="14"/>
        <v>111109</v>
      </c>
      <c r="J93" s="43">
        <f t="shared" si="14"/>
        <v>78496.5</v>
      </c>
      <c r="K93" s="43">
        <f t="shared" si="14"/>
        <v>0</v>
      </c>
      <c r="L93" s="43">
        <f t="shared" si="14"/>
        <v>0</v>
      </c>
      <c r="M93" s="43">
        <f t="shared" si="14"/>
        <v>1500</v>
      </c>
      <c r="N93" s="43">
        <f t="shared" si="14"/>
        <v>987</v>
      </c>
      <c r="O93" s="40" t="s">
        <v>24</v>
      </c>
      <c r="P93" s="40" t="s">
        <v>24</v>
      </c>
      <c r="Q93" s="40" t="s">
        <v>24</v>
      </c>
      <c r="R93" s="40" t="s">
        <v>24</v>
      </c>
      <c r="S93" s="40" t="s">
        <v>24</v>
      </c>
      <c r="T93" s="12"/>
    </row>
    <row r="94" spans="1:20" ht="16.5" x14ac:dyDescent="0.25">
      <c r="A94" s="45"/>
      <c r="B94" s="46"/>
      <c r="C94" s="45"/>
      <c r="D94" s="47"/>
      <c r="E94" s="47"/>
      <c r="F94" s="45"/>
      <c r="G94" s="45"/>
      <c r="H94" s="45"/>
      <c r="I94" s="45"/>
      <c r="J94" s="45"/>
      <c r="K94" s="48"/>
      <c r="L94" s="48"/>
      <c r="M94" s="48"/>
      <c r="N94" s="48"/>
      <c r="O94" s="45"/>
      <c r="P94" s="45"/>
      <c r="Q94" s="45"/>
      <c r="R94" s="45"/>
      <c r="S94" s="45"/>
    </row>
    <row r="95" spans="1:20" ht="16.5" x14ac:dyDescent="0.25">
      <c r="A95" s="45"/>
      <c r="B95" s="46"/>
      <c r="C95" s="45"/>
      <c r="D95" s="47"/>
      <c r="E95" s="47"/>
      <c r="F95" s="45"/>
      <c r="G95" s="45"/>
      <c r="H95" s="45"/>
      <c r="I95" s="45"/>
      <c r="J95" s="45"/>
      <c r="K95" s="48"/>
      <c r="L95" s="48"/>
      <c r="M95" s="48"/>
      <c r="N95" s="48"/>
      <c r="O95" s="45"/>
      <c r="P95" s="45"/>
      <c r="Q95" s="45"/>
      <c r="R95" s="45"/>
      <c r="S95" s="45"/>
    </row>
    <row r="96" spans="1:20" x14ac:dyDescent="0.2">
      <c r="C96" s="49"/>
      <c r="D96" s="50"/>
      <c r="E96" s="50"/>
    </row>
    <row r="97" spans="1:19" x14ac:dyDescent="0.2">
      <c r="C97" s="49"/>
      <c r="D97" s="50"/>
      <c r="E97" s="50"/>
    </row>
    <row r="98" spans="1:19" x14ac:dyDescent="0.2">
      <c r="C98" s="49"/>
      <c r="D98" s="50"/>
      <c r="E98" s="50"/>
    </row>
    <row r="99" spans="1:19" x14ac:dyDescent="0.2">
      <c r="C99" s="49"/>
      <c r="D99" s="50"/>
      <c r="E99" s="50"/>
    </row>
    <row r="100" spans="1:19" x14ac:dyDescent="0.2">
      <c r="C100" s="49"/>
      <c r="D100" s="50"/>
      <c r="E100" s="50"/>
    </row>
    <row r="101" spans="1:19" x14ac:dyDescent="0.2">
      <c r="C101" s="49"/>
      <c r="D101" s="50"/>
      <c r="E101" s="50"/>
    </row>
    <row r="102" spans="1:19" x14ac:dyDescent="0.2">
      <c r="C102" s="49"/>
      <c r="D102" s="50"/>
      <c r="E102" s="50"/>
    </row>
    <row r="103" spans="1:19" x14ac:dyDescent="0.2">
      <c r="C103" s="49"/>
      <c r="D103" s="50"/>
      <c r="E103" s="50"/>
    </row>
    <row r="104" spans="1:19" x14ac:dyDescent="0.2">
      <c r="A104" s="4"/>
      <c r="B104" s="4"/>
      <c r="C104" s="49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x14ac:dyDescent="0.2">
      <c r="A105" s="4"/>
      <c r="B105" s="4"/>
      <c r="C105" s="49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x14ac:dyDescent="0.2">
      <c r="A106" s="4"/>
      <c r="B106" s="4"/>
      <c r="C106" s="49"/>
      <c r="D106" s="50"/>
      <c r="E106" s="5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</sheetData>
  <mergeCells count="51">
    <mergeCell ref="C82:S82"/>
    <mergeCell ref="C84:S84"/>
    <mergeCell ref="C86:S86"/>
    <mergeCell ref="C89:S89"/>
    <mergeCell ref="C91:S91"/>
    <mergeCell ref="C67:S67"/>
    <mergeCell ref="C69:S69"/>
    <mergeCell ref="C72:S72"/>
    <mergeCell ref="C77:S77"/>
    <mergeCell ref="C79:S79"/>
    <mergeCell ref="C56:S56"/>
    <mergeCell ref="C58:S58"/>
    <mergeCell ref="C61:S61"/>
    <mergeCell ref="C63:S63"/>
    <mergeCell ref="C65:S65"/>
    <mergeCell ref="C42:S42"/>
    <mergeCell ref="C44:S44"/>
    <mergeCell ref="C46:S46"/>
    <mergeCell ref="C49:S49"/>
    <mergeCell ref="C51:S51"/>
    <mergeCell ref="C31:S31"/>
    <mergeCell ref="C33:S33"/>
    <mergeCell ref="C35:S35"/>
    <mergeCell ref="C37:S37"/>
    <mergeCell ref="C39:S39"/>
    <mergeCell ref="C14:S14"/>
    <mergeCell ref="C16:S16"/>
    <mergeCell ref="C18:S18"/>
    <mergeCell ref="C23:S23"/>
    <mergeCell ref="C26:S26"/>
    <mergeCell ref="I6:J6"/>
    <mergeCell ref="K6:L6"/>
    <mergeCell ref="M6:N6"/>
    <mergeCell ref="A9:S9"/>
    <mergeCell ref="C12:S12"/>
    <mergeCell ref="A1:S1"/>
    <mergeCell ref="A2:S2"/>
    <mergeCell ref="A3:S3"/>
    <mergeCell ref="A4:A7"/>
    <mergeCell ref="B4:B7"/>
    <mergeCell ref="C4:C7"/>
    <mergeCell ref="D4:N4"/>
    <mergeCell ref="O4:Q4"/>
    <mergeCell ref="R4:R7"/>
    <mergeCell ref="S4:S7"/>
    <mergeCell ref="D5:F6"/>
    <mergeCell ref="G5:N5"/>
    <mergeCell ref="O5:O7"/>
    <mergeCell ref="P5:P7"/>
    <mergeCell ref="Q5:Q7"/>
    <mergeCell ref="G6:H6"/>
  </mergeCells>
  <pageMargins left="0.23611111111111099" right="0.23611111111111099" top="0.74791666666666701" bottom="0.74861111111111101" header="0.51180555555555496" footer="0.31527777777777799"/>
  <pageSetup paperSize="9" scale="41" firstPageNumber="0" orientation="landscape" horizontalDpi="300" verticalDpi="300"/>
  <headerFooter>
    <oddFooter>&amp;C&amp;"Times New Roman,Обычный"&amp;12&amp;P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>
      <selection activeCell="A32" sqref="A32"/>
    </sheetView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5" zoomScaleNormal="65" workbookViewId="0"/>
  </sheetViews>
  <sheetFormatPr defaultColWidth="9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01.10.2022</vt:lpstr>
      <vt:lpstr>Лист1</vt:lpstr>
      <vt:lpstr>Лист2</vt:lpstr>
      <vt:lpstr>Лист3</vt:lpstr>
      <vt:lpstr>'01.10.2022'!Заголовки_для_печати</vt:lpstr>
      <vt:lpstr>'01.10.2022'!Область_печати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Евгений Алексеевич Анчихров</cp:lastModifiedBy>
  <cp:revision>0</cp:revision>
  <cp:lastPrinted>2022-10-11T13:07:19Z</cp:lastPrinted>
  <dcterms:created xsi:type="dcterms:W3CDTF">1996-10-09T02:32:33Z</dcterms:created>
  <dcterms:modified xsi:type="dcterms:W3CDTF">2022-10-20T06:53:17Z</dcterms:modified>
  <dc:language>ru-RU</dc:language>
</cp:coreProperties>
</file>